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dati" sheetId="1" r:id="rId1"/>
    <sheet name="quozienti" sheetId="2" r:id="rId2"/>
    <sheet name="grafici" sheetId="3" r:id="rId3"/>
    <sheet name="dati (2)" sheetId="4" r:id="rId4"/>
    <sheet name="quozienti (2)" sheetId="5" r:id="rId5"/>
    <sheet name="grafici (2)" sheetId="6" r:id="rId6"/>
  </sheets>
  <externalReferences>
    <externalReference r:id="rId7"/>
  </externalReferences>
  <definedNames>
    <definedName name="_xlnm.Print_Area" localSheetId="0">dati!$C:$Q</definedName>
    <definedName name="_xlnm.Print_Area" localSheetId="3">'dati (2)'!$C:$O</definedName>
    <definedName name="_xlnm.Print_Area" localSheetId="5">'grafici (2)'!$A$1:$J$45</definedName>
  </definedNames>
  <calcPr calcId="145621" fullCalcOnLoad="1"/>
</workbook>
</file>

<file path=xl/calcChain.xml><?xml version="1.0" encoding="utf-8"?>
<calcChain xmlns="http://schemas.openxmlformats.org/spreadsheetml/2006/main">
  <c r="O58" i="4" l="1"/>
  <c r="B58" i="5" s="1"/>
  <c r="N58" i="4"/>
  <c r="M58" i="4"/>
  <c r="L58" i="5" s="1"/>
  <c r="L58" i="4"/>
  <c r="K58" i="5" s="1"/>
  <c r="K58" i="4"/>
  <c r="J58" i="5" s="1"/>
  <c r="J58" i="4"/>
  <c r="I58" i="5" s="1"/>
  <c r="I58" i="4"/>
  <c r="H58" i="5" s="1"/>
  <c r="H58" i="4"/>
  <c r="G58" i="5" s="1"/>
  <c r="G58" i="4"/>
  <c r="F58" i="5" s="1"/>
  <c r="F58" i="4"/>
  <c r="E58" i="5" s="1"/>
  <c r="E58" i="4"/>
  <c r="D58" i="5" s="1"/>
  <c r="D58" i="4"/>
  <c r="C58" i="5" s="1"/>
  <c r="B58" i="4"/>
  <c r="O57" i="4"/>
  <c r="B57" i="5" s="1"/>
  <c r="N57" i="4"/>
  <c r="M57" i="4"/>
  <c r="L57" i="5" s="1"/>
  <c r="L57" i="4"/>
  <c r="K57" i="4"/>
  <c r="J57" i="5" s="1"/>
  <c r="J57" i="4"/>
  <c r="I57" i="4"/>
  <c r="H57" i="5" s="1"/>
  <c r="H57" i="4"/>
  <c r="G57" i="4"/>
  <c r="F57" i="5" s="1"/>
  <c r="F57" i="4"/>
  <c r="E57" i="5" s="1"/>
  <c r="E57" i="4"/>
  <c r="D57" i="5" s="1"/>
  <c r="D57" i="4"/>
  <c r="C57" i="5" s="1"/>
  <c r="B57" i="4"/>
  <c r="O56" i="4"/>
  <c r="B56" i="5" s="1"/>
  <c r="N56" i="4"/>
  <c r="M56" i="4"/>
  <c r="L56" i="5" s="1"/>
  <c r="L56" i="4"/>
  <c r="K56" i="4"/>
  <c r="J56" i="5" s="1"/>
  <c r="J56" i="4"/>
  <c r="I56" i="4"/>
  <c r="H56" i="5" s="1"/>
  <c r="H56" i="4"/>
  <c r="G56" i="4"/>
  <c r="F56" i="5" s="1"/>
  <c r="F56" i="4"/>
  <c r="E56" i="4"/>
  <c r="D56" i="5" s="1"/>
  <c r="D56" i="4"/>
  <c r="C56" i="5" s="1"/>
  <c r="B56" i="4"/>
  <c r="O55" i="4"/>
  <c r="B55" i="5" s="1"/>
  <c r="N55" i="4"/>
  <c r="M55" i="4"/>
  <c r="L55" i="5" s="1"/>
  <c r="L55" i="4"/>
  <c r="K55" i="4"/>
  <c r="J55" i="5" s="1"/>
  <c r="J55" i="4"/>
  <c r="I55" i="4"/>
  <c r="H55" i="5" s="1"/>
  <c r="H55" i="4"/>
  <c r="G55" i="4"/>
  <c r="F55" i="5" s="1"/>
  <c r="F55" i="4"/>
  <c r="E55" i="4"/>
  <c r="D55" i="5" s="1"/>
  <c r="D55" i="4"/>
  <c r="C55" i="5" s="1"/>
  <c r="B55" i="4"/>
  <c r="O54" i="4"/>
  <c r="B54" i="5" s="1"/>
  <c r="N54" i="4"/>
  <c r="M54" i="4"/>
  <c r="L54" i="5" s="1"/>
  <c r="L54" i="4"/>
  <c r="K54" i="4"/>
  <c r="J54" i="5" s="1"/>
  <c r="J54" i="4"/>
  <c r="I54" i="4"/>
  <c r="H54" i="5" s="1"/>
  <c r="H54" i="4"/>
  <c r="G54" i="4"/>
  <c r="F54" i="5" s="1"/>
  <c r="F54" i="4"/>
  <c r="E54" i="4"/>
  <c r="D54" i="5" s="1"/>
  <c r="D54" i="4"/>
  <c r="B54" i="4"/>
  <c r="O53" i="4"/>
  <c r="B53" i="5" s="1"/>
  <c r="N53" i="4"/>
  <c r="M53" i="4"/>
  <c r="L53" i="5" s="1"/>
  <c r="L53" i="4"/>
  <c r="K53" i="4"/>
  <c r="J53" i="5" s="1"/>
  <c r="J53" i="4"/>
  <c r="I53" i="4"/>
  <c r="H53" i="5" s="1"/>
  <c r="H53" i="4"/>
  <c r="G53" i="4"/>
  <c r="F53" i="5" s="1"/>
  <c r="F53" i="4"/>
  <c r="E53" i="4"/>
  <c r="D53" i="5" s="1"/>
  <c r="D53" i="4"/>
  <c r="B53" i="4"/>
  <c r="O52" i="4"/>
  <c r="B52" i="5" s="1"/>
  <c r="N52" i="4"/>
  <c r="M52" i="4"/>
  <c r="L52" i="5" s="1"/>
  <c r="L52" i="4"/>
  <c r="K52" i="4"/>
  <c r="J52" i="5" s="1"/>
  <c r="J52" i="4"/>
  <c r="I52" i="4"/>
  <c r="H52" i="5" s="1"/>
  <c r="H52" i="4"/>
  <c r="G52" i="4"/>
  <c r="F52" i="5" s="1"/>
  <c r="F52" i="4"/>
  <c r="E52" i="4"/>
  <c r="D52" i="5" s="1"/>
  <c r="D52" i="4"/>
  <c r="B52" i="4"/>
  <c r="O51" i="4"/>
  <c r="L51" i="4"/>
  <c r="K51" i="4"/>
  <c r="J51" i="4"/>
  <c r="I51" i="4"/>
  <c r="H51" i="4"/>
  <c r="G51" i="4"/>
  <c r="F51" i="4"/>
  <c r="E51" i="4"/>
  <c r="D51" i="4"/>
  <c r="B51" i="4"/>
  <c r="O50" i="4"/>
  <c r="L50" i="4"/>
  <c r="K50" i="4"/>
  <c r="J50" i="4"/>
  <c r="I50" i="4"/>
  <c r="H50" i="4"/>
  <c r="G50" i="4"/>
  <c r="F50" i="4"/>
  <c r="E50" i="4"/>
  <c r="D50" i="4"/>
  <c r="B50" i="4"/>
  <c r="O49" i="4"/>
  <c r="L49" i="4"/>
  <c r="K49" i="4"/>
  <c r="J49" i="4"/>
  <c r="I49" i="4"/>
  <c r="H49" i="4"/>
  <c r="G49" i="4"/>
  <c r="F49" i="4"/>
  <c r="E49" i="4"/>
  <c r="D49" i="4"/>
  <c r="B49" i="4"/>
  <c r="O48" i="4"/>
  <c r="L48" i="4"/>
  <c r="K48" i="4"/>
  <c r="J48" i="4"/>
  <c r="I48" i="4"/>
  <c r="H48" i="4"/>
  <c r="G48" i="4"/>
  <c r="F48" i="4"/>
  <c r="E48" i="4"/>
  <c r="D48" i="4"/>
  <c r="B48" i="4"/>
  <c r="O47" i="4"/>
  <c r="L47" i="4"/>
  <c r="K47" i="4"/>
  <c r="J47" i="4"/>
  <c r="I47" i="4"/>
  <c r="H47" i="4"/>
  <c r="G47" i="4"/>
  <c r="F47" i="4"/>
  <c r="E47" i="4"/>
  <c r="D47" i="4"/>
  <c r="B47" i="4"/>
  <c r="O46" i="4"/>
  <c r="B46" i="5" s="1"/>
  <c r="N46" i="4"/>
  <c r="M46" i="4"/>
  <c r="L46" i="5" s="1"/>
  <c r="L46" i="4"/>
  <c r="K46" i="4"/>
  <c r="J46" i="5" s="1"/>
  <c r="J46" i="4"/>
  <c r="I46" i="4"/>
  <c r="H46" i="5" s="1"/>
  <c r="H46" i="4"/>
  <c r="G46" i="4"/>
  <c r="F46" i="5" s="1"/>
  <c r="F46" i="4"/>
  <c r="E46" i="4"/>
  <c r="D46" i="5" s="1"/>
  <c r="D46" i="4"/>
  <c r="B46" i="4"/>
  <c r="O45" i="4"/>
  <c r="B45" i="5" s="1"/>
  <c r="N45" i="4"/>
  <c r="M45" i="4"/>
  <c r="L45" i="5" s="1"/>
  <c r="L45" i="4"/>
  <c r="K45" i="4"/>
  <c r="J45" i="5" s="1"/>
  <c r="J45" i="4"/>
  <c r="I45" i="4"/>
  <c r="H45" i="5" s="1"/>
  <c r="H45" i="4"/>
  <c r="G45" i="4"/>
  <c r="F45" i="5" s="1"/>
  <c r="F45" i="4"/>
  <c r="E45" i="4"/>
  <c r="D45" i="5" s="1"/>
  <c r="D45" i="4"/>
  <c r="B45" i="4"/>
  <c r="O44" i="4"/>
  <c r="B44" i="5" s="1"/>
  <c r="N44" i="4"/>
  <c r="M44" i="4"/>
  <c r="L44" i="5" s="1"/>
  <c r="L44" i="4"/>
  <c r="K44" i="4"/>
  <c r="J44" i="5" s="1"/>
  <c r="J44" i="4"/>
  <c r="I44" i="4"/>
  <c r="H44" i="5" s="1"/>
  <c r="H44" i="4"/>
  <c r="G44" i="4"/>
  <c r="F44" i="5" s="1"/>
  <c r="F44" i="4"/>
  <c r="E44" i="4"/>
  <c r="D44" i="5" s="1"/>
  <c r="D44" i="4"/>
  <c r="B44" i="4"/>
  <c r="O43" i="4"/>
  <c r="B43" i="5" s="1"/>
  <c r="N43" i="4"/>
  <c r="M43" i="4"/>
  <c r="L43" i="5" s="1"/>
  <c r="L43" i="4"/>
  <c r="K43" i="4"/>
  <c r="J43" i="5" s="1"/>
  <c r="J43" i="4"/>
  <c r="I43" i="4"/>
  <c r="H43" i="5" s="1"/>
  <c r="H43" i="4"/>
  <c r="G43" i="4"/>
  <c r="F43" i="5" s="1"/>
  <c r="F43" i="4"/>
  <c r="E43" i="4"/>
  <c r="D43" i="5" s="1"/>
  <c r="D43" i="4"/>
  <c r="B43" i="4"/>
  <c r="O42" i="4"/>
  <c r="B42" i="5" s="1"/>
  <c r="N42" i="4"/>
  <c r="M42" i="4"/>
  <c r="L42" i="5" s="1"/>
  <c r="L42" i="4"/>
  <c r="K42" i="4"/>
  <c r="J42" i="5" s="1"/>
  <c r="J42" i="4"/>
  <c r="I42" i="4"/>
  <c r="H42" i="5" s="1"/>
  <c r="H42" i="4"/>
  <c r="G42" i="4"/>
  <c r="F42" i="5" s="1"/>
  <c r="F42" i="4"/>
  <c r="E42" i="4"/>
  <c r="D42" i="5" s="1"/>
  <c r="D42" i="4"/>
  <c r="B42" i="4"/>
  <c r="O41" i="4"/>
  <c r="B41" i="5" s="1"/>
  <c r="N41" i="4"/>
  <c r="M41" i="4"/>
  <c r="L41" i="5" s="1"/>
  <c r="L41" i="4"/>
  <c r="K41" i="4"/>
  <c r="J41" i="5" s="1"/>
  <c r="J41" i="4"/>
  <c r="I41" i="4"/>
  <c r="H41" i="5" s="1"/>
  <c r="H41" i="4"/>
  <c r="G41" i="4"/>
  <c r="F41" i="5" s="1"/>
  <c r="F41" i="4"/>
  <c r="E41" i="4"/>
  <c r="D41" i="5" s="1"/>
  <c r="D41" i="4"/>
  <c r="B41" i="4"/>
  <c r="O40" i="4"/>
  <c r="B40" i="5" s="1"/>
  <c r="N40" i="4"/>
  <c r="M40" i="4"/>
  <c r="L40" i="5" s="1"/>
  <c r="L40" i="4"/>
  <c r="K40" i="4"/>
  <c r="J40" i="5" s="1"/>
  <c r="J40" i="4"/>
  <c r="I40" i="4"/>
  <c r="H40" i="5" s="1"/>
  <c r="H40" i="4"/>
  <c r="G40" i="4"/>
  <c r="F40" i="5" s="1"/>
  <c r="F40" i="4"/>
  <c r="E40" i="4"/>
  <c r="D40" i="5" s="1"/>
  <c r="D40" i="4"/>
  <c r="B40" i="4"/>
  <c r="O39" i="4"/>
  <c r="B39" i="5" s="1"/>
  <c r="N39" i="4"/>
  <c r="M39" i="4"/>
  <c r="L39" i="5" s="1"/>
  <c r="L39" i="4"/>
  <c r="K39" i="4"/>
  <c r="J39" i="5" s="1"/>
  <c r="J39" i="4"/>
  <c r="I39" i="4"/>
  <c r="H39" i="5" s="1"/>
  <c r="H39" i="4"/>
  <c r="G39" i="4"/>
  <c r="F39" i="5" s="1"/>
  <c r="F39" i="4"/>
  <c r="E39" i="4"/>
  <c r="D39" i="5" s="1"/>
  <c r="D39" i="4"/>
  <c r="B39" i="4"/>
  <c r="O38" i="4"/>
  <c r="B38" i="5" s="1"/>
  <c r="N38" i="4"/>
  <c r="M38" i="4"/>
  <c r="L38" i="5" s="1"/>
  <c r="L38" i="4"/>
  <c r="K38" i="4"/>
  <c r="J38" i="5" s="1"/>
  <c r="J38" i="4"/>
  <c r="I38" i="4"/>
  <c r="H38" i="5" s="1"/>
  <c r="H38" i="4"/>
  <c r="G38" i="4"/>
  <c r="F38" i="5" s="1"/>
  <c r="F38" i="4"/>
  <c r="E38" i="4"/>
  <c r="D38" i="5" s="1"/>
  <c r="D38" i="4"/>
  <c r="B38" i="4"/>
  <c r="O37" i="4"/>
  <c r="B37" i="5" s="1"/>
  <c r="N37" i="4"/>
  <c r="M37" i="4"/>
  <c r="L37" i="5" s="1"/>
  <c r="L37" i="4"/>
  <c r="K37" i="4"/>
  <c r="J37" i="5" s="1"/>
  <c r="J37" i="4"/>
  <c r="I37" i="4"/>
  <c r="H37" i="5" s="1"/>
  <c r="H37" i="4"/>
  <c r="G37" i="4"/>
  <c r="F37" i="5" s="1"/>
  <c r="F37" i="4"/>
  <c r="E37" i="4"/>
  <c r="D37" i="5" s="1"/>
  <c r="D37" i="4"/>
  <c r="B37" i="4"/>
  <c r="O36" i="4"/>
  <c r="B36" i="5" s="1"/>
  <c r="N36" i="4"/>
  <c r="M36" i="4"/>
  <c r="L36" i="5" s="1"/>
  <c r="L36" i="4"/>
  <c r="K36" i="4"/>
  <c r="J36" i="5" s="1"/>
  <c r="J36" i="4"/>
  <c r="I36" i="4"/>
  <c r="H36" i="5" s="1"/>
  <c r="H36" i="4"/>
  <c r="G36" i="4"/>
  <c r="F36" i="5" s="1"/>
  <c r="F36" i="4"/>
  <c r="E36" i="4"/>
  <c r="D36" i="5" s="1"/>
  <c r="D36" i="4"/>
  <c r="B36" i="4"/>
  <c r="O35" i="4"/>
  <c r="B35" i="5" s="1"/>
  <c r="N35" i="4"/>
  <c r="M35" i="4"/>
  <c r="L35" i="5" s="1"/>
  <c r="L35" i="4"/>
  <c r="K35" i="4"/>
  <c r="J35" i="5" s="1"/>
  <c r="J35" i="4"/>
  <c r="I35" i="4"/>
  <c r="H35" i="5" s="1"/>
  <c r="H35" i="4"/>
  <c r="G35" i="4"/>
  <c r="F35" i="5" s="1"/>
  <c r="F35" i="4"/>
  <c r="E35" i="4"/>
  <c r="D35" i="5" s="1"/>
  <c r="D35" i="4"/>
  <c r="B35" i="4"/>
  <c r="O34" i="4"/>
  <c r="B34" i="5" s="1"/>
  <c r="N34" i="4"/>
  <c r="M34" i="4"/>
  <c r="L34" i="5" s="1"/>
  <c r="L34" i="4"/>
  <c r="K34" i="5" s="1"/>
  <c r="K34" i="4"/>
  <c r="J34" i="5" s="1"/>
  <c r="J34" i="4"/>
  <c r="I34" i="5" s="1"/>
  <c r="I34" i="4"/>
  <c r="H34" i="5" s="1"/>
  <c r="H34" i="4"/>
  <c r="G34" i="5" s="1"/>
  <c r="G34" i="4"/>
  <c r="F34" i="5" s="1"/>
  <c r="F34" i="4"/>
  <c r="E34" i="5" s="1"/>
  <c r="E34" i="4"/>
  <c r="D34" i="5" s="1"/>
  <c r="D34" i="4"/>
  <c r="C34" i="5" s="1"/>
  <c r="B34" i="4"/>
  <c r="O33" i="4"/>
  <c r="N33" i="4"/>
  <c r="M33" i="4"/>
  <c r="L33" i="4"/>
  <c r="K33" i="4"/>
  <c r="J33" i="4"/>
  <c r="I33" i="4"/>
  <c r="H33" i="4"/>
  <c r="G33" i="4"/>
  <c r="F33" i="4"/>
  <c r="E33" i="4"/>
  <c r="D33" i="4"/>
  <c r="B33" i="4"/>
  <c r="O32" i="4"/>
  <c r="N32" i="4"/>
  <c r="M32" i="4"/>
  <c r="L32" i="4"/>
  <c r="K32" i="4"/>
  <c r="J32" i="4"/>
  <c r="I32" i="4"/>
  <c r="H32" i="4"/>
  <c r="G32" i="4"/>
  <c r="F32" i="4"/>
  <c r="E32" i="4"/>
  <c r="D32" i="4"/>
  <c r="B32" i="4"/>
  <c r="O31" i="4"/>
  <c r="N31" i="4"/>
  <c r="M31" i="4"/>
  <c r="L31" i="4"/>
  <c r="K31" i="4"/>
  <c r="J31" i="4"/>
  <c r="I31" i="4"/>
  <c r="H31" i="4"/>
  <c r="G31" i="4"/>
  <c r="F31" i="4"/>
  <c r="E31" i="4"/>
  <c r="D31" i="4"/>
  <c r="B31" i="4"/>
  <c r="O30" i="4"/>
  <c r="N30" i="4"/>
  <c r="M30" i="4"/>
  <c r="L30" i="4"/>
  <c r="K30" i="4"/>
  <c r="J30" i="4"/>
  <c r="I30" i="4"/>
  <c r="H30" i="4"/>
  <c r="G30" i="4"/>
  <c r="F30" i="4"/>
  <c r="E30" i="4"/>
  <c r="D30" i="4"/>
  <c r="B30" i="4"/>
  <c r="O29" i="4"/>
  <c r="N29" i="4"/>
  <c r="M29" i="4"/>
  <c r="L29" i="4"/>
  <c r="K29" i="4"/>
  <c r="J29" i="4"/>
  <c r="I29" i="4"/>
  <c r="H29" i="4"/>
  <c r="G29" i="4"/>
  <c r="F29" i="4"/>
  <c r="E29" i="4"/>
  <c r="D29" i="4"/>
  <c r="B29" i="4"/>
  <c r="O28" i="4"/>
  <c r="N28" i="4"/>
  <c r="M28" i="4"/>
  <c r="L28" i="4"/>
  <c r="K28" i="4"/>
  <c r="J28" i="4"/>
  <c r="I28" i="4"/>
  <c r="H28" i="4"/>
  <c r="G28" i="4"/>
  <c r="F28" i="4"/>
  <c r="E28" i="4"/>
  <c r="D28" i="4"/>
  <c r="B28" i="4"/>
  <c r="O27" i="4"/>
  <c r="N27" i="4"/>
  <c r="M27" i="4"/>
  <c r="L27" i="4"/>
  <c r="K27" i="4"/>
  <c r="J27" i="4"/>
  <c r="I27" i="4"/>
  <c r="H27" i="4"/>
  <c r="G27" i="4"/>
  <c r="F27" i="4"/>
  <c r="E27" i="4"/>
  <c r="D27" i="4"/>
  <c r="B27" i="4"/>
  <c r="O26" i="4"/>
  <c r="N26" i="4"/>
  <c r="M26" i="4"/>
  <c r="L26" i="4"/>
  <c r="K26" i="4"/>
  <c r="J26" i="4"/>
  <c r="I26" i="4"/>
  <c r="H26" i="4"/>
  <c r="G26" i="4"/>
  <c r="F26" i="4"/>
  <c r="E26" i="4"/>
  <c r="D26" i="4"/>
  <c r="B26" i="4"/>
  <c r="O25" i="4"/>
  <c r="N25" i="4"/>
  <c r="M25" i="4"/>
  <c r="L25" i="4"/>
  <c r="K25" i="4"/>
  <c r="J25" i="4"/>
  <c r="I25" i="4"/>
  <c r="H25" i="4"/>
  <c r="G25" i="4"/>
  <c r="F25" i="4"/>
  <c r="E25" i="4"/>
  <c r="D25" i="4"/>
  <c r="B25" i="4"/>
  <c r="O24" i="4"/>
  <c r="N24" i="4"/>
  <c r="M24" i="4"/>
  <c r="L24" i="4"/>
  <c r="K24" i="4"/>
  <c r="J24" i="4"/>
  <c r="I24" i="4"/>
  <c r="H24" i="4"/>
  <c r="G24" i="4"/>
  <c r="F24" i="4"/>
  <c r="E24" i="4"/>
  <c r="D24" i="4"/>
  <c r="B24" i="4"/>
  <c r="O23" i="4"/>
  <c r="N23" i="4"/>
  <c r="M23" i="4"/>
  <c r="L23" i="4"/>
  <c r="K23" i="4"/>
  <c r="J23" i="4"/>
  <c r="I23" i="4"/>
  <c r="H23" i="4"/>
  <c r="G23" i="4"/>
  <c r="F23" i="4"/>
  <c r="E23" i="4"/>
  <c r="D23" i="4"/>
  <c r="B23" i="4"/>
  <c r="O22" i="4"/>
  <c r="N22" i="4"/>
  <c r="M22" i="4"/>
  <c r="L22" i="4"/>
  <c r="K22" i="4"/>
  <c r="J22" i="4"/>
  <c r="I22" i="4"/>
  <c r="H22" i="4"/>
  <c r="G22" i="4"/>
  <c r="F22" i="4"/>
  <c r="E22" i="4"/>
  <c r="D22" i="4"/>
  <c r="B22" i="4"/>
  <c r="O21" i="4"/>
  <c r="N21" i="4"/>
  <c r="M21" i="4"/>
  <c r="L21" i="4"/>
  <c r="K21" i="4"/>
  <c r="J21" i="4"/>
  <c r="I21" i="4"/>
  <c r="H21" i="4"/>
  <c r="G21" i="4"/>
  <c r="F21" i="4"/>
  <c r="E21" i="4"/>
  <c r="D21" i="4"/>
  <c r="B21" i="4"/>
  <c r="O20" i="4"/>
  <c r="B20" i="5" s="1"/>
  <c r="N20" i="4"/>
  <c r="M20" i="4"/>
  <c r="L20" i="5" s="1"/>
  <c r="L20" i="4"/>
  <c r="K20" i="5" s="1"/>
  <c r="K20" i="4"/>
  <c r="J20" i="5" s="1"/>
  <c r="J20" i="4"/>
  <c r="I20" i="5" s="1"/>
  <c r="I20" i="4"/>
  <c r="H20" i="5" s="1"/>
  <c r="H20" i="4"/>
  <c r="G20" i="5" s="1"/>
  <c r="G20" i="4"/>
  <c r="F20" i="5" s="1"/>
  <c r="F20" i="4"/>
  <c r="E20" i="5" s="1"/>
  <c r="E20" i="4"/>
  <c r="D20" i="5" s="1"/>
  <c r="D20" i="4"/>
  <c r="C20" i="5" s="1"/>
  <c r="B20" i="4"/>
  <c r="O19" i="4"/>
  <c r="B19" i="5" s="1"/>
  <c r="N19" i="4"/>
  <c r="M19" i="4"/>
  <c r="L19" i="5" s="1"/>
  <c r="L19" i="4"/>
  <c r="K19" i="4"/>
  <c r="J19" i="5" s="1"/>
  <c r="J19" i="4"/>
  <c r="I19" i="5" s="1"/>
  <c r="I19" i="4"/>
  <c r="H19" i="5" s="1"/>
  <c r="H19" i="4"/>
  <c r="G19" i="5" s="1"/>
  <c r="G19" i="4"/>
  <c r="F19" i="5" s="1"/>
  <c r="F19" i="4"/>
  <c r="E19" i="5" s="1"/>
  <c r="E19" i="4"/>
  <c r="D19" i="5" s="1"/>
  <c r="D19" i="4"/>
  <c r="C19" i="5" s="1"/>
  <c r="B19" i="4"/>
  <c r="O18" i="4"/>
  <c r="B18" i="5" s="1"/>
  <c r="N18" i="4"/>
  <c r="M18" i="4"/>
  <c r="L18" i="5" s="1"/>
  <c r="L18" i="4"/>
  <c r="K18" i="4"/>
  <c r="J18" i="5" s="1"/>
  <c r="J18" i="4"/>
  <c r="I18" i="4"/>
  <c r="H18" i="5" s="1"/>
  <c r="H18" i="4"/>
  <c r="G18" i="5" s="1"/>
  <c r="G18" i="4"/>
  <c r="F18" i="5" s="1"/>
  <c r="F18" i="4"/>
  <c r="E18" i="5" s="1"/>
  <c r="E18" i="4"/>
  <c r="D18" i="5" s="1"/>
  <c r="D18" i="4"/>
  <c r="C18" i="5" s="1"/>
  <c r="B18" i="4"/>
  <c r="O17" i="4"/>
  <c r="B17" i="5" s="1"/>
  <c r="N17" i="4"/>
  <c r="M17" i="4"/>
  <c r="L17" i="5" s="1"/>
  <c r="L17" i="4"/>
  <c r="K17" i="4"/>
  <c r="J17" i="5" s="1"/>
  <c r="J17" i="4"/>
  <c r="I17" i="4"/>
  <c r="H17" i="5" s="1"/>
  <c r="H17" i="4"/>
  <c r="G17" i="4"/>
  <c r="F17" i="5" s="1"/>
  <c r="F17" i="4"/>
  <c r="E17" i="5" s="1"/>
  <c r="E17" i="4"/>
  <c r="D17" i="5" s="1"/>
  <c r="D17" i="4"/>
  <c r="C17" i="5" s="1"/>
  <c r="B17" i="4"/>
  <c r="O16" i="4"/>
  <c r="B16" i="5" s="1"/>
  <c r="N16" i="4"/>
  <c r="M16" i="4"/>
  <c r="L16" i="5" s="1"/>
  <c r="L16" i="4"/>
  <c r="K16" i="4"/>
  <c r="J16" i="5" s="1"/>
  <c r="J16" i="4"/>
  <c r="I16" i="4"/>
  <c r="H16" i="5" s="1"/>
  <c r="H16" i="4"/>
  <c r="G16" i="4"/>
  <c r="F16" i="5" s="1"/>
  <c r="F16" i="4"/>
  <c r="E16" i="4"/>
  <c r="D16" i="5" s="1"/>
  <c r="D16" i="4"/>
  <c r="C16" i="5" s="1"/>
  <c r="B16" i="4"/>
  <c r="O15" i="4"/>
  <c r="B15" i="5" s="1"/>
  <c r="N15" i="4"/>
  <c r="M15" i="4"/>
  <c r="L15" i="5" s="1"/>
  <c r="L15" i="4"/>
  <c r="K15" i="4"/>
  <c r="J15" i="5" s="1"/>
  <c r="J15" i="4"/>
  <c r="I15" i="4"/>
  <c r="H15" i="5" s="1"/>
  <c r="H15" i="4"/>
  <c r="G15" i="4"/>
  <c r="F15" i="5" s="1"/>
  <c r="F15" i="4"/>
  <c r="E15" i="4"/>
  <c r="D15" i="5" s="1"/>
  <c r="D15" i="4"/>
  <c r="C15" i="5" s="1"/>
  <c r="B15" i="4"/>
  <c r="O14" i="4"/>
  <c r="B14" i="5" s="1"/>
  <c r="N14" i="4"/>
  <c r="M14" i="4"/>
  <c r="L14" i="5" s="1"/>
  <c r="L14" i="4"/>
  <c r="K14" i="4"/>
  <c r="J14" i="5" s="1"/>
  <c r="J14" i="4"/>
  <c r="I14" i="4"/>
  <c r="H14" i="5" s="1"/>
  <c r="H14" i="4"/>
  <c r="G14" i="4"/>
  <c r="F14" i="5" s="1"/>
  <c r="F14" i="4"/>
  <c r="E14" i="4"/>
  <c r="D14" i="5" s="1"/>
  <c r="D14" i="4"/>
  <c r="B14" i="4"/>
  <c r="O13" i="4"/>
  <c r="B13" i="5" s="1"/>
  <c r="N13" i="4"/>
  <c r="M13" i="4"/>
  <c r="L13" i="5" s="1"/>
  <c r="L13" i="4"/>
  <c r="K13" i="4"/>
  <c r="J13" i="5" s="1"/>
  <c r="J13" i="4"/>
  <c r="I13" i="4"/>
  <c r="H13" i="5" s="1"/>
  <c r="H13" i="4"/>
  <c r="G13" i="4"/>
  <c r="F13" i="5" s="1"/>
  <c r="F13" i="4"/>
  <c r="E13" i="4"/>
  <c r="D13" i="5" s="1"/>
  <c r="D13" i="4"/>
  <c r="B13" i="4"/>
  <c r="O12" i="4"/>
  <c r="B12" i="5" s="1"/>
  <c r="N12" i="4"/>
  <c r="M12" i="4"/>
  <c r="L12" i="5" s="1"/>
  <c r="L12" i="4"/>
  <c r="K12" i="4"/>
  <c r="J12" i="5" s="1"/>
  <c r="J12" i="4"/>
  <c r="I12" i="4"/>
  <c r="H12" i="5" s="1"/>
  <c r="H12" i="4"/>
  <c r="G12" i="4"/>
  <c r="F12" i="5" s="1"/>
  <c r="F12" i="4"/>
  <c r="E12" i="4"/>
  <c r="D12" i="5" s="1"/>
  <c r="D12" i="4"/>
  <c r="B12" i="4"/>
  <c r="O11" i="4"/>
  <c r="B11" i="5" s="1"/>
  <c r="N11" i="4"/>
  <c r="M11" i="4"/>
  <c r="L11" i="5" s="1"/>
  <c r="L11" i="4"/>
  <c r="K11" i="4"/>
  <c r="J11" i="5" s="1"/>
  <c r="J11" i="4"/>
  <c r="I11" i="4"/>
  <c r="H11" i="5" s="1"/>
  <c r="H11" i="4"/>
  <c r="G11" i="4"/>
  <c r="F11" i="5" s="1"/>
  <c r="F11" i="4"/>
  <c r="E11" i="4"/>
  <c r="D11" i="5" s="1"/>
  <c r="D11" i="4"/>
  <c r="B11" i="4"/>
  <c r="O10" i="4"/>
  <c r="B10" i="5" s="1"/>
  <c r="N10" i="4"/>
  <c r="M10" i="4"/>
  <c r="L10" i="5" s="1"/>
  <c r="L10" i="4"/>
  <c r="K10" i="4"/>
  <c r="J10" i="5" s="1"/>
  <c r="J10" i="4"/>
  <c r="I10" i="4"/>
  <c r="H10" i="5" s="1"/>
  <c r="H10" i="4"/>
  <c r="G10" i="4"/>
  <c r="F10" i="5" s="1"/>
  <c r="F10" i="4"/>
  <c r="E10" i="4"/>
  <c r="D10" i="5" s="1"/>
  <c r="D10" i="4"/>
  <c r="B10" i="4"/>
  <c r="O9" i="4"/>
  <c r="B9" i="5" s="1"/>
  <c r="N9" i="4"/>
  <c r="M9" i="4"/>
  <c r="L9" i="5" s="1"/>
  <c r="L9" i="4"/>
  <c r="K9" i="4"/>
  <c r="J9" i="5" s="1"/>
  <c r="J9" i="4"/>
  <c r="I9" i="4"/>
  <c r="H9" i="5" s="1"/>
  <c r="H9" i="4"/>
  <c r="G9" i="4"/>
  <c r="F9" i="5" s="1"/>
  <c r="F9" i="4"/>
  <c r="E9" i="4"/>
  <c r="D9" i="5" s="1"/>
  <c r="D9" i="4"/>
  <c r="B9" i="4"/>
  <c r="O8" i="4"/>
  <c r="B8" i="5" s="1"/>
  <c r="N8" i="4"/>
  <c r="M8" i="4"/>
  <c r="L8" i="5" s="1"/>
  <c r="L8" i="4"/>
  <c r="K8" i="4"/>
  <c r="J8" i="5" s="1"/>
  <c r="J8" i="4"/>
  <c r="I8" i="4"/>
  <c r="H8" i="5" s="1"/>
  <c r="H8" i="4"/>
  <c r="G8" i="4"/>
  <c r="F8" i="5" s="1"/>
  <c r="F8" i="4"/>
  <c r="E8" i="4"/>
  <c r="D8" i="5" s="1"/>
  <c r="D8" i="4"/>
  <c r="B8" i="4"/>
  <c r="O7" i="4"/>
  <c r="B7" i="5" s="1"/>
  <c r="N7" i="4"/>
  <c r="M7" i="4"/>
  <c r="L7" i="5" s="1"/>
  <c r="L7" i="4"/>
  <c r="K7" i="4"/>
  <c r="J7" i="5" s="1"/>
  <c r="J7" i="4"/>
  <c r="I7" i="4"/>
  <c r="H7" i="5" s="1"/>
  <c r="H7" i="4"/>
  <c r="G7" i="4"/>
  <c r="F7" i="5" s="1"/>
  <c r="F7" i="4"/>
  <c r="E7" i="4"/>
  <c r="D7" i="5" s="1"/>
  <c r="D7" i="4"/>
  <c r="B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H1" i="3"/>
  <c r="M62" i="2"/>
  <c r="K62" i="2"/>
  <c r="I62" i="2"/>
  <c r="G62" i="2"/>
  <c r="E62" i="2"/>
  <c r="C62" i="2"/>
  <c r="B62" i="2"/>
  <c r="L62" i="2" s="1"/>
  <c r="M61" i="2"/>
  <c r="K61" i="2"/>
  <c r="I61" i="2"/>
  <c r="G61" i="2"/>
  <c r="E61" i="2"/>
  <c r="C61" i="2"/>
  <c r="B61" i="2"/>
  <c r="L61" i="2" s="1"/>
  <c r="M60" i="2"/>
  <c r="K60" i="2"/>
  <c r="I60" i="2"/>
  <c r="G60" i="2"/>
  <c r="E60" i="2"/>
  <c r="C60" i="2"/>
  <c r="B60" i="2"/>
  <c r="L60" i="2" s="1"/>
  <c r="M59" i="2"/>
  <c r="K59" i="2"/>
  <c r="I59" i="2"/>
  <c r="G59" i="2"/>
  <c r="E59" i="2"/>
  <c r="C59" i="2"/>
  <c r="B59" i="2"/>
  <c r="L59" i="2" s="1"/>
  <c r="M58" i="2"/>
  <c r="K58" i="2"/>
  <c r="I58" i="2"/>
  <c r="G58" i="2"/>
  <c r="E58" i="2"/>
  <c r="C58" i="2"/>
  <c r="B58" i="2"/>
  <c r="L58" i="2" s="1"/>
  <c r="M57" i="2"/>
  <c r="K57" i="2"/>
  <c r="I57" i="2"/>
  <c r="G57" i="2"/>
  <c r="E57" i="2"/>
  <c r="C57" i="2"/>
  <c r="B57" i="2"/>
  <c r="L57" i="2" s="1"/>
  <c r="M56" i="2"/>
  <c r="K56" i="2"/>
  <c r="I56" i="2"/>
  <c r="G56" i="2"/>
  <c r="E56" i="2"/>
  <c r="C56" i="2"/>
  <c r="B56" i="2"/>
  <c r="L56" i="2" s="1"/>
  <c r="M55" i="2"/>
  <c r="K55" i="2"/>
  <c r="I55" i="2"/>
  <c r="G55" i="2"/>
  <c r="E55" i="2"/>
  <c r="C55" i="2"/>
  <c r="B55" i="2"/>
  <c r="L55" i="2" s="1"/>
  <c r="M54" i="2"/>
  <c r="K54" i="2"/>
  <c r="I54" i="2"/>
  <c r="G54" i="2"/>
  <c r="E54" i="2"/>
  <c r="C54" i="2"/>
  <c r="B54" i="2"/>
  <c r="L54" i="2" s="1"/>
  <c r="M53" i="2"/>
  <c r="K53" i="2"/>
  <c r="I53" i="2"/>
  <c r="G53" i="2"/>
  <c r="E53" i="2"/>
  <c r="C53" i="2"/>
  <c r="B53" i="2"/>
  <c r="L53" i="2" s="1"/>
  <c r="M52" i="2"/>
  <c r="K52" i="2"/>
  <c r="I52" i="2"/>
  <c r="G52" i="2"/>
  <c r="E52" i="2"/>
  <c r="C52" i="2"/>
  <c r="B52" i="2"/>
  <c r="L52" i="2" s="1"/>
  <c r="M50" i="2"/>
  <c r="K50" i="2"/>
  <c r="I50" i="2"/>
  <c r="G50" i="2"/>
  <c r="E50" i="2"/>
  <c r="C50" i="2"/>
  <c r="B50" i="2"/>
  <c r="L50" i="2" s="1"/>
  <c r="M49" i="2"/>
  <c r="K49" i="2"/>
  <c r="I49" i="2"/>
  <c r="G49" i="2"/>
  <c r="E49" i="2"/>
  <c r="C49" i="2"/>
  <c r="B49" i="2"/>
  <c r="L49" i="2" s="1"/>
  <c r="M48" i="2"/>
  <c r="K48" i="2"/>
  <c r="I48" i="2"/>
  <c r="G48" i="2"/>
  <c r="E48" i="2"/>
  <c r="C48" i="2"/>
  <c r="B48" i="2"/>
  <c r="L48" i="2" s="1"/>
  <c r="M47" i="2"/>
  <c r="K47" i="2"/>
  <c r="I47" i="2"/>
  <c r="G47" i="2"/>
  <c r="E47" i="2"/>
  <c r="C47" i="2"/>
  <c r="B47" i="2"/>
  <c r="L47" i="2" s="1"/>
  <c r="M46" i="2"/>
  <c r="K46" i="2"/>
  <c r="I46" i="2"/>
  <c r="G46" i="2"/>
  <c r="E46" i="2"/>
  <c r="C46" i="2"/>
  <c r="B46" i="2"/>
  <c r="L46" i="2" s="1"/>
  <c r="M45" i="2"/>
  <c r="K45" i="2"/>
  <c r="I45" i="2"/>
  <c r="G45" i="2"/>
  <c r="E45" i="2"/>
  <c r="C45" i="2"/>
  <c r="B45" i="2"/>
  <c r="L45" i="2" s="1"/>
  <c r="M44" i="2"/>
  <c r="K44" i="2"/>
  <c r="I44" i="2"/>
  <c r="G44" i="2"/>
  <c r="E44" i="2"/>
  <c r="C44" i="2"/>
  <c r="B44" i="2"/>
  <c r="L44" i="2" s="1"/>
  <c r="M43" i="2"/>
  <c r="K43" i="2"/>
  <c r="I43" i="2"/>
  <c r="G43" i="2"/>
  <c r="E43" i="2"/>
  <c r="C43" i="2"/>
  <c r="B43" i="2"/>
  <c r="L43" i="2" s="1"/>
  <c r="M42" i="2"/>
  <c r="K42" i="2"/>
  <c r="I42" i="2"/>
  <c r="G42" i="2"/>
  <c r="E42" i="2"/>
  <c r="C42" i="2"/>
  <c r="B42" i="2"/>
  <c r="L42" i="2" s="1"/>
  <c r="M41" i="2"/>
  <c r="K41" i="2"/>
  <c r="I41" i="2"/>
  <c r="G41" i="2"/>
  <c r="E41" i="2"/>
  <c r="C41" i="2"/>
  <c r="B41" i="2"/>
  <c r="L41" i="2" s="1"/>
  <c r="M40" i="2"/>
  <c r="K40" i="2"/>
  <c r="I40" i="2"/>
  <c r="G40" i="2"/>
  <c r="E40" i="2"/>
  <c r="C40" i="2"/>
  <c r="B40" i="2"/>
  <c r="L40" i="2" s="1"/>
  <c r="M39" i="2"/>
  <c r="K39" i="2"/>
  <c r="I39" i="2"/>
  <c r="G39" i="2"/>
  <c r="E39" i="2"/>
  <c r="C39" i="2"/>
  <c r="B39" i="2"/>
  <c r="L39" i="2" s="1"/>
  <c r="M38" i="2"/>
  <c r="K38" i="2"/>
  <c r="I38" i="2"/>
  <c r="G38" i="2"/>
  <c r="E38" i="2"/>
  <c r="C38" i="2"/>
  <c r="B38" i="2"/>
  <c r="L38" i="2" s="1"/>
  <c r="M37" i="2"/>
  <c r="K37" i="2"/>
  <c r="I37" i="2"/>
  <c r="G37" i="2"/>
  <c r="E37" i="2"/>
  <c r="C37" i="2"/>
  <c r="B37" i="2"/>
  <c r="L37" i="2" s="1"/>
  <c r="M36" i="2"/>
  <c r="K36" i="2"/>
  <c r="I36" i="2"/>
  <c r="G36" i="2"/>
  <c r="E36" i="2"/>
  <c r="C36" i="2"/>
  <c r="B36" i="2"/>
  <c r="L36" i="2" s="1"/>
  <c r="M35" i="2"/>
  <c r="K35" i="2"/>
  <c r="I35" i="2"/>
  <c r="G35" i="2"/>
  <c r="E35" i="2"/>
  <c r="C35" i="2"/>
  <c r="B35" i="2"/>
  <c r="L35" i="2" s="1"/>
  <c r="M34" i="2"/>
  <c r="K34" i="2"/>
  <c r="I34" i="2"/>
  <c r="G34" i="2"/>
  <c r="E34" i="2"/>
  <c r="C34" i="2"/>
  <c r="B34" i="2"/>
  <c r="L34" i="2" s="1"/>
  <c r="M33" i="2"/>
  <c r="K33" i="2"/>
  <c r="I33" i="2"/>
  <c r="G33" i="2"/>
  <c r="E33" i="2"/>
  <c r="C33" i="2"/>
  <c r="B33" i="2"/>
  <c r="L33" i="2" s="1"/>
  <c r="M32" i="2"/>
  <c r="K32" i="2"/>
  <c r="I32" i="2"/>
  <c r="G32" i="2"/>
  <c r="E32" i="2"/>
  <c r="C32" i="2"/>
  <c r="B32" i="2"/>
  <c r="L32" i="2" s="1"/>
  <c r="M31" i="2"/>
  <c r="K31" i="2"/>
  <c r="I31" i="2"/>
  <c r="G31" i="2"/>
  <c r="E31" i="2"/>
  <c r="C31" i="2"/>
  <c r="B31" i="2"/>
  <c r="L31" i="2" s="1"/>
  <c r="M30" i="2"/>
  <c r="K30" i="2"/>
  <c r="I30" i="2"/>
  <c r="G30" i="2"/>
  <c r="E30" i="2"/>
  <c r="C30" i="2"/>
  <c r="B30" i="2"/>
  <c r="L30" i="2" s="1"/>
  <c r="M29" i="2"/>
  <c r="I29" i="2"/>
  <c r="G29" i="2"/>
  <c r="E29" i="2"/>
  <c r="C29" i="2"/>
  <c r="B29" i="2"/>
  <c r="M28" i="2"/>
  <c r="K28" i="2"/>
  <c r="I28" i="2"/>
  <c r="G28" i="2"/>
  <c r="E28" i="2"/>
  <c r="C28" i="2"/>
  <c r="B28" i="2"/>
  <c r="L28" i="2" s="1"/>
  <c r="M27" i="2"/>
  <c r="K27" i="2"/>
  <c r="I27" i="2"/>
  <c r="G27" i="2"/>
  <c r="E27" i="2"/>
  <c r="C27" i="2"/>
  <c r="B27" i="2"/>
  <c r="L27" i="2" s="1"/>
  <c r="M26" i="2"/>
  <c r="K26" i="2"/>
  <c r="I26" i="2"/>
  <c r="G26" i="2"/>
  <c r="E26" i="2"/>
  <c r="C26" i="2"/>
  <c r="B26" i="2"/>
  <c r="L26" i="2" s="1"/>
  <c r="M25" i="2"/>
  <c r="K25" i="2"/>
  <c r="I25" i="2"/>
  <c r="G25" i="2"/>
  <c r="E25" i="2"/>
  <c r="C25" i="2"/>
  <c r="B25" i="2"/>
  <c r="L25" i="2" s="1"/>
  <c r="M24" i="2"/>
  <c r="K24" i="2"/>
  <c r="I24" i="2"/>
  <c r="G24" i="2"/>
  <c r="E24" i="2"/>
  <c r="C24" i="2"/>
  <c r="B24" i="2"/>
  <c r="L24" i="2" s="1"/>
  <c r="M23" i="2"/>
  <c r="K23" i="2"/>
  <c r="I23" i="2"/>
  <c r="G23" i="2"/>
  <c r="E23" i="2"/>
  <c r="C23" i="2"/>
  <c r="B23" i="2"/>
  <c r="L23" i="2" s="1"/>
  <c r="M22" i="2"/>
  <c r="K22" i="2"/>
  <c r="I22" i="2"/>
  <c r="G22" i="2"/>
  <c r="E22" i="2"/>
  <c r="C22" i="2"/>
  <c r="B22" i="2"/>
  <c r="L22" i="2" s="1"/>
  <c r="M21" i="2"/>
  <c r="K21" i="2"/>
  <c r="I21" i="2"/>
  <c r="G21" i="2"/>
  <c r="E21" i="2"/>
  <c r="C21" i="2"/>
  <c r="B21" i="2"/>
  <c r="L21" i="2" s="1"/>
  <c r="M20" i="2"/>
  <c r="K20" i="2"/>
  <c r="I20" i="2"/>
  <c r="G20" i="2"/>
  <c r="E20" i="2"/>
  <c r="C20" i="2"/>
  <c r="B20" i="2"/>
  <c r="L20" i="2" s="1"/>
  <c r="M19" i="2"/>
  <c r="K19" i="2"/>
  <c r="I19" i="2"/>
  <c r="G19" i="2"/>
  <c r="E19" i="2"/>
  <c r="C19" i="2"/>
  <c r="B19" i="2"/>
  <c r="L19" i="2" s="1"/>
  <c r="M18" i="2"/>
  <c r="K18" i="2"/>
  <c r="I18" i="2"/>
  <c r="G18" i="2"/>
  <c r="E18" i="2"/>
  <c r="C18" i="2"/>
  <c r="B18" i="2"/>
  <c r="L18" i="2" s="1"/>
  <c r="M17" i="2"/>
  <c r="K17" i="2"/>
  <c r="I17" i="2"/>
  <c r="G17" i="2"/>
  <c r="E17" i="2"/>
  <c r="C17" i="2"/>
  <c r="B17" i="2"/>
  <c r="L17" i="2" s="1"/>
  <c r="M16" i="2"/>
  <c r="K16" i="2"/>
  <c r="I16" i="2"/>
  <c r="G16" i="2"/>
  <c r="E16" i="2"/>
  <c r="C16" i="2"/>
  <c r="B16" i="2"/>
  <c r="L16" i="2" s="1"/>
  <c r="M15" i="2"/>
  <c r="K15" i="2"/>
  <c r="I15" i="2"/>
  <c r="G15" i="2"/>
  <c r="E15" i="2"/>
  <c r="C15" i="2"/>
  <c r="B15" i="2"/>
  <c r="L15" i="2" s="1"/>
  <c r="M14" i="2"/>
  <c r="K14" i="2"/>
  <c r="I14" i="2"/>
  <c r="G14" i="2"/>
  <c r="E14" i="2"/>
  <c r="C14" i="2"/>
  <c r="B14" i="2"/>
  <c r="L14" i="2" s="1"/>
  <c r="M13" i="2"/>
  <c r="K13" i="2"/>
  <c r="I13" i="2"/>
  <c r="G13" i="2"/>
  <c r="E13" i="2"/>
  <c r="C13" i="2"/>
  <c r="B13" i="2"/>
  <c r="L13" i="2" s="1"/>
  <c r="M12" i="2"/>
  <c r="K12" i="2"/>
  <c r="I12" i="2"/>
  <c r="G12" i="2"/>
  <c r="E12" i="2"/>
  <c r="C12" i="2"/>
  <c r="B12" i="2"/>
  <c r="L12" i="2" s="1"/>
  <c r="M11" i="2"/>
  <c r="K11" i="2"/>
  <c r="I11" i="2"/>
  <c r="G11" i="2"/>
  <c r="E11" i="2"/>
  <c r="C11" i="2"/>
  <c r="B11" i="2"/>
  <c r="L11" i="2" s="1"/>
  <c r="M10" i="2"/>
  <c r="K10" i="2"/>
  <c r="I10" i="2"/>
  <c r="G10" i="2"/>
  <c r="E10" i="2"/>
  <c r="C10" i="2"/>
  <c r="B10" i="2"/>
  <c r="L10" i="2" s="1"/>
  <c r="M9" i="2"/>
  <c r="K9" i="2"/>
  <c r="I9" i="2"/>
  <c r="G9" i="2"/>
  <c r="E9" i="2"/>
  <c r="C9" i="2"/>
  <c r="B9" i="2"/>
  <c r="L9" i="2" s="1"/>
  <c r="M8" i="2"/>
  <c r="K8" i="2"/>
  <c r="I8" i="2"/>
  <c r="G8" i="2"/>
  <c r="E8" i="2"/>
  <c r="C8" i="2"/>
  <c r="B8" i="2"/>
  <c r="L8" i="2" s="1"/>
  <c r="M7" i="2"/>
  <c r="K7" i="2"/>
  <c r="I7" i="2"/>
  <c r="G7" i="2"/>
  <c r="E7" i="2"/>
  <c r="C7" i="2"/>
  <c r="B7" i="2"/>
  <c r="L7" i="2" s="1"/>
  <c r="K1" i="2"/>
  <c r="M51" i="1"/>
  <c r="N51" i="1" s="1"/>
  <c r="I1" i="1"/>
  <c r="I1" i="4" s="1"/>
  <c r="K1" i="5" s="1"/>
  <c r="H1" i="6" s="1"/>
  <c r="N51" i="4" l="1"/>
  <c r="N50" i="4"/>
  <c r="N49" i="4"/>
  <c r="N48" i="4"/>
  <c r="N47" i="4"/>
  <c r="B51" i="2"/>
  <c r="M51" i="2" s="1"/>
  <c r="D7" i="2"/>
  <c r="F7" i="2"/>
  <c r="H7" i="2"/>
  <c r="J7" i="2"/>
  <c r="D8" i="2"/>
  <c r="F8" i="2"/>
  <c r="H8" i="2"/>
  <c r="J8" i="2"/>
  <c r="D9" i="2"/>
  <c r="F9" i="2"/>
  <c r="H9" i="2"/>
  <c r="J9" i="2"/>
  <c r="D10" i="2"/>
  <c r="F10" i="2"/>
  <c r="H10" i="2"/>
  <c r="J10" i="2"/>
  <c r="D11" i="2"/>
  <c r="F11" i="2"/>
  <c r="H11" i="2"/>
  <c r="J11" i="2"/>
  <c r="D12" i="2"/>
  <c r="F12" i="2"/>
  <c r="H12" i="2"/>
  <c r="J12" i="2"/>
  <c r="D13" i="2"/>
  <c r="F13" i="2"/>
  <c r="H13" i="2"/>
  <c r="J13" i="2"/>
  <c r="D14" i="2"/>
  <c r="F14" i="2"/>
  <c r="H14" i="2"/>
  <c r="J14" i="2"/>
  <c r="D15" i="2"/>
  <c r="F15" i="2"/>
  <c r="H15" i="2"/>
  <c r="J15" i="2"/>
  <c r="D16" i="2"/>
  <c r="F16" i="2"/>
  <c r="H16" i="2"/>
  <c r="J16" i="2"/>
  <c r="D17" i="2"/>
  <c r="F17" i="2"/>
  <c r="H17" i="2"/>
  <c r="J17" i="2"/>
  <c r="D18" i="2"/>
  <c r="F18" i="2"/>
  <c r="H18" i="2"/>
  <c r="J18" i="2"/>
  <c r="D19" i="2"/>
  <c r="F19" i="2"/>
  <c r="H19" i="2"/>
  <c r="J19" i="2"/>
  <c r="D20" i="2"/>
  <c r="F20" i="2"/>
  <c r="H20" i="2"/>
  <c r="J20" i="2"/>
  <c r="D21" i="2"/>
  <c r="F21" i="2"/>
  <c r="H21" i="2"/>
  <c r="J21" i="2"/>
  <c r="D22" i="2"/>
  <c r="F22" i="2"/>
  <c r="H22" i="2"/>
  <c r="J22" i="2"/>
  <c r="D23" i="2"/>
  <c r="F23" i="2"/>
  <c r="H23" i="2"/>
  <c r="J23" i="2"/>
  <c r="D24" i="2"/>
  <c r="F24" i="2"/>
  <c r="H24" i="2"/>
  <c r="J24" i="2"/>
  <c r="D25" i="2"/>
  <c r="F25" i="2"/>
  <c r="H25" i="2"/>
  <c r="J25" i="2"/>
  <c r="D26" i="2"/>
  <c r="F26" i="2"/>
  <c r="H26" i="2"/>
  <c r="J26" i="2"/>
  <c r="D27" i="2"/>
  <c r="F27" i="2"/>
  <c r="H27" i="2"/>
  <c r="J27" i="2"/>
  <c r="D28" i="2"/>
  <c r="F28" i="2"/>
  <c r="H28" i="2"/>
  <c r="J28" i="2"/>
  <c r="L29" i="2"/>
  <c r="J29" i="2"/>
  <c r="D29" i="2"/>
  <c r="F29" i="2"/>
  <c r="H29" i="2"/>
  <c r="K29" i="2"/>
  <c r="M51" i="4"/>
  <c r="M50" i="4"/>
  <c r="M49" i="4"/>
  <c r="M48" i="4"/>
  <c r="M47" i="4"/>
  <c r="L51" i="2"/>
  <c r="D30" i="2"/>
  <c r="F30" i="2"/>
  <c r="H30" i="2"/>
  <c r="J30" i="2"/>
  <c r="D31" i="2"/>
  <c r="F31" i="2"/>
  <c r="H31" i="2"/>
  <c r="J31" i="2"/>
  <c r="D32" i="2"/>
  <c r="F32" i="2"/>
  <c r="H32" i="2"/>
  <c r="J32" i="2"/>
  <c r="D33" i="2"/>
  <c r="F33" i="2"/>
  <c r="H33" i="2"/>
  <c r="J33" i="2"/>
  <c r="D34" i="2"/>
  <c r="F34" i="2"/>
  <c r="H34" i="2"/>
  <c r="J34" i="2"/>
  <c r="D35" i="2"/>
  <c r="F35" i="2"/>
  <c r="H35" i="2"/>
  <c r="J35" i="2"/>
  <c r="D36" i="2"/>
  <c r="F36" i="2"/>
  <c r="H36" i="2"/>
  <c r="J36" i="2"/>
  <c r="D37" i="2"/>
  <c r="F37" i="2"/>
  <c r="H37" i="2"/>
  <c r="J37" i="2"/>
  <c r="D38" i="2"/>
  <c r="F38" i="2"/>
  <c r="H38" i="2"/>
  <c r="J38" i="2"/>
  <c r="D39" i="2"/>
  <c r="F39" i="2"/>
  <c r="H39" i="2"/>
  <c r="J39" i="2"/>
  <c r="D40" i="2"/>
  <c r="F40" i="2"/>
  <c r="H40" i="2"/>
  <c r="J40" i="2"/>
  <c r="D41" i="2"/>
  <c r="F41" i="2"/>
  <c r="H41" i="2"/>
  <c r="J41" i="2"/>
  <c r="D42" i="2"/>
  <c r="F42" i="2"/>
  <c r="H42" i="2"/>
  <c r="J42" i="2"/>
  <c r="D43" i="2"/>
  <c r="F43" i="2"/>
  <c r="H43" i="2"/>
  <c r="J43" i="2"/>
  <c r="D44" i="2"/>
  <c r="F44" i="2"/>
  <c r="H44" i="2"/>
  <c r="J44" i="2"/>
  <c r="D45" i="2"/>
  <c r="F45" i="2"/>
  <c r="H45" i="2"/>
  <c r="J45" i="2"/>
  <c r="D46" i="2"/>
  <c r="F46" i="2"/>
  <c r="H46" i="2"/>
  <c r="J46" i="2"/>
  <c r="D47" i="2"/>
  <c r="F47" i="2"/>
  <c r="H47" i="2"/>
  <c r="J47" i="2"/>
  <c r="D48" i="2"/>
  <c r="F48" i="2"/>
  <c r="H48" i="2"/>
  <c r="J48" i="2"/>
  <c r="D49" i="2"/>
  <c r="F49" i="2"/>
  <c r="H49" i="2"/>
  <c r="J49" i="2"/>
  <c r="D50" i="2"/>
  <c r="F50" i="2"/>
  <c r="H50" i="2"/>
  <c r="J50" i="2"/>
  <c r="D52" i="2"/>
  <c r="F52" i="2"/>
  <c r="H52" i="2"/>
  <c r="J52" i="2"/>
  <c r="D53" i="2"/>
  <c r="F53" i="2"/>
  <c r="H53" i="2"/>
  <c r="J53" i="2"/>
  <c r="D54" i="2"/>
  <c r="F54" i="2"/>
  <c r="H54" i="2"/>
  <c r="J54" i="2"/>
  <c r="D55" i="2"/>
  <c r="F55" i="2"/>
  <c r="H55" i="2"/>
  <c r="J55" i="2"/>
  <c r="D56" i="2"/>
  <c r="F56" i="2"/>
  <c r="H56" i="2"/>
  <c r="J56" i="2"/>
  <c r="D57" i="2"/>
  <c r="F57" i="2"/>
  <c r="H57" i="2"/>
  <c r="J57" i="2"/>
  <c r="D58" i="2"/>
  <c r="F58" i="2"/>
  <c r="H58" i="2"/>
  <c r="J58" i="2"/>
  <c r="D59" i="2"/>
  <c r="F59" i="2"/>
  <c r="H59" i="2"/>
  <c r="J59" i="2"/>
  <c r="D60" i="2"/>
  <c r="F60" i="2"/>
  <c r="H60" i="2"/>
  <c r="J60" i="2"/>
  <c r="D61" i="2"/>
  <c r="F61" i="2"/>
  <c r="H61" i="2"/>
  <c r="J61" i="2"/>
  <c r="D62" i="2"/>
  <c r="F62" i="2"/>
  <c r="H62" i="2"/>
  <c r="J62" i="2"/>
  <c r="C7" i="5"/>
  <c r="E7" i="5"/>
  <c r="G7" i="5"/>
  <c r="I7" i="5"/>
  <c r="K7" i="5"/>
  <c r="M7" i="5"/>
  <c r="C8" i="5"/>
  <c r="E8" i="5"/>
  <c r="G8" i="5"/>
  <c r="I8" i="5"/>
  <c r="K8" i="5"/>
  <c r="M8" i="5"/>
  <c r="C9" i="5"/>
  <c r="E9" i="5"/>
  <c r="G9" i="5"/>
  <c r="I9" i="5"/>
  <c r="K9" i="5"/>
  <c r="M9" i="5"/>
  <c r="C10" i="5"/>
  <c r="E10" i="5"/>
  <c r="G10" i="5"/>
  <c r="I10" i="5"/>
  <c r="K10" i="5"/>
  <c r="M10" i="5"/>
  <c r="C11" i="5"/>
  <c r="E11" i="5"/>
  <c r="G11" i="5"/>
  <c r="I11" i="5"/>
  <c r="K11" i="5"/>
  <c r="M11" i="5"/>
  <c r="C12" i="5"/>
  <c r="E12" i="5"/>
  <c r="G12" i="5"/>
  <c r="I12" i="5"/>
  <c r="K12" i="5"/>
  <c r="M12" i="5"/>
  <c r="C13" i="5"/>
  <c r="E13" i="5"/>
  <c r="G13" i="5"/>
  <c r="I13" i="5"/>
  <c r="K13" i="5"/>
  <c r="M13" i="5"/>
  <c r="C14" i="5"/>
  <c r="E14" i="5"/>
  <c r="G14" i="5"/>
  <c r="I14" i="5"/>
  <c r="K14" i="5"/>
  <c r="M14" i="5"/>
  <c r="E15" i="5"/>
  <c r="G15" i="5"/>
  <c r="I15" i="5"/>
  <c r="K15" i="5"/>
  <c r="M15" i="5"/>
  <c r="E16" i="5"/>
  <c r="G16" i="5"/>
  <c r="I16" i="5"/>
  <c r="K16" i="5"/>
  <c r="M16" i="5"/>
  <c r="G17" i="5"/>
  <c r="I17" i="5"/>
  <c r="K17" i="5"/>
  <c r="M17" i="5"/>
  <c r="I18" i="5"/>
  <c r="K18" i="5"/>
  <c r="M18" i="5"/>
  <c r="K19" i="5"/>
  <c r="M19" i="5"/>
  <c r="M20" i="5"/>
  <c r="D21" i="5"/>
  <c r="H21" i="5"/>
  <c r="L21" i="5"/>
  <c r="B21" i="5"/>
  <c r="E21" i="5" s="1"/>
  <c r="D22" i="5"/>
  <c r="H22" i="5"/>
  <c r="L22" i="5"/>
  <c r="B22" i="5"/>
  <c r="E22" i="5" s="1"/>
  <c r="D23" i="5"/>
  <c r="H23" i="5"/>
  <c r="L23" i="5"/>
  <c r="B23" i="5"/>
  <c r="E23" i="5" s="1"/>
  <c r="D24" i="5"/>
  <c r="H24" i="5"/>
  <c r="L24" i="5"/>
  <c r="B24" i="5"/>
  <c r="E24" i="5" s="1"/>
  <c r="D25" i="5"/>
  <c r="H25" i="5"/>
  <c r="L25" i="5"/>
  <c r="B25" i="5"/>
  <c r="E25" i="5" s="1"/>
  <c r="D26" i="5"/>
  <c r="H26" i="5"/>
  <c r="L26" i="5"/>
  <c r="B26" i="5"/>
  <c r="E26" i="5" s="1"/>
  <c r="D27" i="5"/>
  <c r="H27" i="5"/>
  <c r="L27" i="5"/>
  <c r="B27" i="5"/>
  <c r="E27" i="5" s="1"/>
  <c r="D28" i="5"/>
  <c r="H28" i="5"/>
  <c r="L28" i="5"/>
  <c r="B28" i="5"/>
  <c r="E28" i="5" s="1"/>
  <c r="D29" i="5"/>
  <c r="H29" i="5"/>
  <c r="L29" i="5"/>
  <c r="B29" i="5"/>
  <c r="E29" i="5" s="1"/>
  <c r="D30" i="5"/>
  <c r="H30" i="5"/>
  <c r="L30" i="5"/>
  <c r="B30" i="5"/>
  <c r="E30" i="5" s="1"/>
  <c r="D31" i="5"/>
  <c r="H31" i="5"/>
  <c r="L31" i="5"/>
  <c r="B31" i="5"/>
  <c r="E31" i="5" s="1"/>
  <c r="D32" i="5"/>
  <c r="H32" i="5"/>
  <c r="L32" i="5"/>
  <c r="B32" i="5"/>
  <c r="E32" i="5" s="1"/>
  <c r="D33" i="5"/>
  <c r="H33" i="5"/>
  <c r="L33" i="5"/>
  <c r="B33" i="5"/>
  <c r="E33" i="5" s="1"/>
  <c r="M34" i="5"/>
  <c r="C35" i="5"/>
  <c r="E35" i="5"/>
  <c r="G35" i="5"/>
  <c r="I35" i="5"/>
  <c r="K35" i="5"/>
  <c r="M35" i="5"/>
  <c r="C36" i="5"/>
  <c r="E36" i="5"/>
  <c r="G36" i="5"/>
  <c r="I36" i="5"/>
  <c r="K36" i="5"/>
  <c r="M36" i="5"/>
  <c r="C37" i="5"/>
  <c r="E37" i="5"/>
  <c r="G37" i="5"/>
  <c r="I37" i="5"/>
  <c r="K37" i="5"/>
  <c r="M37" i="5"/>
  <c r="C38" i="5"/>
  <c r="E38" i="5"/>
  <c r="G38" i="5"/>
  <c r="I38" i="5"/>
  <c r="K38" i="5"/>
  <c r="M38" i="5"/>
  <c r="C39" i="5"/>
  <c r="E39" i="5"/>
  <c r="G39" i="5"/>
  <c r="I39" i="5"/>
  <c r="K39" i="5"/>
  <c r="M39" i="5"/>
  <c r="C40" i="5"/>
  <c r="E40" i="5"/>
  <c r="G40" i="5"/>
  <c r="I40" i="5"/>
  <c r="K40" i="5"/>
  <c r="M40" i="5"/>
  <c r="C41" i="5"/>
  <c r="E41" i="5"/>
  <c r="G41" i="5"/>
  <c r="I41" i="5"/>
  <c r="K41" i="5"/>
  <c r="M41" i="5"/>
  <c r="C42" i="5"/>
  <c r="E42" i="5"/>
  <c r="G42" i="5"/>
  <c r="I42" i="5"/>
  <c r="K42" i="5"/>
  <c r="M42" i="5"/>
  <c r="C43" i="5"/>
  <c r="E43" i="5"/>
  <c r="G43" i="5"/>
  <c r="I43" i="5"/>
  <c r="K43" i="5"/>
  <c r="M43" i="5"/>
  <c r="C44" i="5"/>
  <c r="E44" i="5"/>
  <c r="G44" i="5"/>
  <c r="I44" i="5"/>
  <c r="K44" i="5"/>
  <c r="M44" i="5"/>
  <c r="C45" i="5"/>
  <c r="E45" i="5"/>
  <c r="G45" i="5"/>
  <c r="I45" i="5"/>
  <c r="K45" i="5"/>
  <c r="M45" i="5"/>
  <c r="C46" i="5"/>
  <c r="E46" i="5"/>
  <c r="G46" i="5"/>
  <c r="I46" i="5"/>
  <c r="K46" i="5"/>
  <c r="M46" i="5"/>
  <c r="C52" i="5"/>
  <c r="E52" i="5"/>
  <c r="G52" i="5"/>
  <c r="I52" i="5"/>
  <c r="K52" i="5"/>
  <c r="M52" i="5"/>
  <c r="C53" i="5"/>
  <c r="E53" i="5"/>
  <c r="G53" i="5"/>
  <c r="I53" i="5"/>
  <c r="K53" i="5"/>
  <c r="M53" i="5"/>
  <c r="C54" i="5"/>
  <c r="E54" i="5"/>
  <c r="G54" i="5"/>
  <c r="I54" i="5"/>
  <c r="K54" i="5"/>
  <c r="M54" i="5"/>
  <c r="E55" i="5"/>
  <c r="G55" i="5"/>
  <c r="I55" i="5"/>
  <c r="K55" i="5"/>
  <c r="M55" i="5"/>
  <c r="E56" i="5"/>
  <c r="G56" i="5"/>
  <c r="I56" i="5"/>
  <c r="K56" i="5"/>
  <c r="M56" i="5"/>
  <c r="G57" i="5"/>
  <c r="I57" i="5"/>
  <c r="K57" i="5"/>
  <c r="M57" i="5"/>
  <c r="M58" i="5"/>
  <c r="F47" i="5"/>
  <c r="J47" i="5"/>
  <c r="B47" i="5"/>
  <c r="C47" i="5" s="1"/>
  <c r="B48" i="5"/>
  <c r="E48" i="5" s="1"/>
  <c r="F49" i="5"/>
  <c r="J49" i="5"/>
  <c r="B49" i="5"/>
  <c r="C49" i="5" s="1"/>
  <c r="B50" i="5"/>
  <c r="E50" i="5" s="1"/>
  <c r="F51" i="5"/>
  <c r="J51" i="5"/>
  <c r="B51" i="5"/>
  <c r="C51" i="5" s="1"/>
  <c r="H50" i="5" l="1"/>
  <c r="D50" i="5"/>
  <c r="H48" i="5"/>
  <c r="D48" i="5"/>
  <c r="I51" i="5"/>
  <c r="E51" i="5"/>
  <c r="K50" i="5"/>
  <c r="G50" i="5"/>
  <c r="C50" i="5"/>
  <c r="I49" i="5"/>
  <c r="E49" i="5"/>
  <c r="K48" i="5"/>
  <c r="G48" i="5"/>
  <c r="C48" i="5"/>
  <c r="I47" i="5"/>
  <c r="E47" i="5"/>
  <c r="K33" i="5"/>
  <c r="G33" i="5"/>
  <c r="C33" i="5"/>
  <c r="K32" i="5"/>
  <c r="G32" i="5"/>
  <c r="C32" i="5"/>
  <c r="K31" i="5"/>
  <c r="G31" i="5"/>
  <c r="C31" i="5"/>
  <c r="K30" i="5"/>
  <c r="G30" i="5"/>
  <c r="C30" i="5"/>
  <c r="K29" i="5"/>
  <c r="G29" i="5"/>
  <c r="C29" i="5"/>
  <c r="K28" i="5"/>
  <c r="G28" i="5"/>
  <c r="C28" i="5"/>
  <c r="K27" i="5"/>
  <c r="G27" i="5"/>
  <c r="C27" i="5"/>
  <c r="K26" i="5"/>
  <c r="G26" i="5"/>
  <c r="C26" i="5"/>
  <c r="K25" i="5"/>
  <c r="G25" i="5"/>
  <c r="C25" i="5"/>
  <c r="K24" i="5"/>
  <c r="G24" i="5"/>
  <c r="C24" i="5"/>
  <c r="K23" i="5"/>
  <c r="G23" i="5"/>
  <c r="C23" i="5"/>
  <c r="K22" i="5"/>
  <c r="G22" i="5"/>
  <c r="C22" i="5"/>
  <c r="K21" i="5"/>
  <c r="G21" i="5"/>
  <c r="C21" i="5"/>
  <c r="L47" i="5"/>
  <c r="L49" i="5"/>
  <c r="L51" i="5"/>
  <c r="M48" i="5"/>
  <c r="M50" i="5"/>
  <c r="H51" i="5"/>
  <c r="D51" i="5"/>
  <c r="J50" i="5"/>
  <c r="F50" i="5"/>
  <c r="H49" i="5"/>
  <c r="D49" i="5"/>
  <c r="J48" i="5"/>
  <c r="F48" i="5"/>
  <c r="H47" i="5"/>
  <c r="D47" i="5"/>
  <c r="K51" i="5"/>
  <c r="G51" i="5"/>
  <c r="I50" i="5"/>
  <c r="K49" i="5"/>
  <c r="G49" i="5"/>
  <c r="I48" i="5"/>
  <c r="K47" i="5"/>
  <c r="G47" i="5"/>
  <c r="J33" i="5"/>
  <c r="F33" i="5"/>
  <c r="J32" i="5"/>
  <c r="F32" i="5"/>
  <c r="J31" i="5"/>
  <c r="F31" i="5"/>
  <c r="J30" i="5"/>
  <c r="F30" i="5"/>
  <c r="J29" i="5"/>
  <c r="F29" i="5"/>
  <c r="J28" i="5"/>
  <c r="F28" i="5"/>
  <c r="J27" i="5"/>
  <c r="F27" i="5"/>
  <c r="J26" i="5"/>
  <c r="F26" i="5"/>
  <c r="J25" i="5"/>
  <c r="F25" i="5"/>
  <c r="J24" i="5"/>
  <c r="F24" i="5"/>
  <c r="J23" i="5"/>
  <c r="F23" i="5"/>
  <c r="J22" i="5"/>
  <c r="F22" i="5"/>
  <c r="J21" i="5"/>
  <c r="F21" i="5"/>
  <c r="M33" i="5"/>
  <c r="I33" i="5"/>
  <c r="M32" i="5"/>
  <c r="I32" i="5"/>
  <c r="M31" i="5"/>
  <c r="I31" i="5"/>
  <c r="M30" i="5"/>
  <c r="I30" i="5"/>
  <c r="M29" i="5"/>
  <c r="I29" i="5"/>
  <c r="M28" i="5"/>
  <c r="I28" i="5"/>
  <c r="M27" i="5"/>
  <c r="I27" i="5"/>
  <c r="M26" i="5"/>
  <c r="I26" i="5"/>
  <c r="M25" i="5"/>
  <c r="I25" i="5"/>
  <c r="M24" i="5"/>
  <c r="I24" i="5"/>
  <c r="M23" i="5"/>
  <c r="I23" i="5"/>
  <c r="M22" i="5"/>
  <c r="I22" i="5"/>
  <c r="M21" i="5"/>
  <c r="I21" i="5"/>
  <c r="L48" i="5"/>
  <c r="L50" i="5"/>
  <c r="K51" i="2"/>
  <c r="I51" i="2"/>
  <c r="G51" i="2"/>
  <c r="E51" i="2"/>
  <c r="C51" i="2"/>
  <c r="J51" i="2"/>
  <c r="H51" i="2"/>
  <c r="F51" i="2"/>
  <c r="D51" i="2"/>
  <c r="M47" i="5"/>
  <c r="M49" i="5"/>
  <c r="M51" i="5"/>
</calcChain>
</file>

<file path=xl/sharedStrings.xml><?xml version="1.0" encoding="utf-8"?>
<sst xmlns="http://schemas.openxmlformats.org/spreadsheetml/2006/main" count="131" uniqueCount="33">
  <si>
    <r>
      <t>MOVIMENTO ANAGRAFICO DEL COMUNE</t>
    </r>
    <r>
      <rPr>
        <b/>
        <sz val="8"/>
        <rFont val="Arial"/>
        <family val="2"/>
      </rPr>
      <t xml:space="preserve"> DI:</t>
    </r>
  </si>
  <si>
    <t>Codice</t>
  </si>
  <si>
    <t>Comune</t>
  </si>
  <si>
    <t>Anno</t>
  </si>
  <si>
    <t>Movimento naturale</t>
  </si>
  <si>
    <t>Movimento migratorio</t>
  </si>
  <si>
    <t>SALDO MOVI-MENTO ANAGRA-FICO</t>
  </si>
  <si>
    <t>Popolazione al 31/12</t>
  </si>
  <si>
    <t>Nati Vivi</t>
  </si>
  <si>
    <t>Morti</t>
  </si>
  <si>
    <t>Saldo naturale</t>
  </si>
  <si>
    <t>Iscritti da altri comuni</t>
  </si>
  <si>
    <t>Iscritti dall'estero</t>
  </si>
  <si>
    <t>Totale Iscritti</t>
  </si>
  <si>
    <t>Emigrati per altri comuni</t>
  </si>
  <si>
    <t>Emigrati per l'estero</t>
  </si>
  <si>
    <t>Totale Emigrati</t>
  </si>
  <si>
    <t>Saldo migratorio</t>
  </si>
  <si>
    <t>Maschi</t>
  </si>
  <si>
    <t>Femmine</t>
  </si>
  <si>
    <t>Totale      M+F</t>
  </si>
  <si>
    <t>Capo d'Orlando</t>
  </si>
  <si>
    <t>Capo d'orlando</t>
  </si>
  <si>
    <t>N.B. - I dati dell'anno 1961 sono la media aritmetica dei dati degli anni 1960 e 1962 perché mai diffusi dall'ISTAT</t>
  </si>
  <si>
    <t>QUOZIENTI PER 1.000 ABITANTI ( di Popolazione Media) RELATIVI AL MOVIMENTO ANAGRAFICO DEL COMUNE DI:</t>
  </si>
  <si>
    <t>popolazione media dell'anno</t>
  </si>
  <si>
    <t>saldo naturale</t>
  </si>
  <si>
    <t>iscritti da altri comuni</t>
  </si>
  <si>
    <t>iscritti dall'estero</t>
  </si>
  <si>
    <r>
      <t>MOVIMENTO ANAGRAFICO DEL COMUNE DI</t>
    </r>
    <r>
      <rPr>
        <sz val="10"/>
        <rFont val="Arial"/>
      </rPr>
      <t xml:space="preserve"> :</t>
    </r>
  </si>
  <si>
    <t>MOVIMENTO ANAGRAFICO DEL COMUNE DI (media Mobile a 5 termini):</t>
  </si>
  <si>
    <t>QUOZIENTI PER 1.000 ABITANTI ( di Popolazione Media) RELATIVI AL MOVIMENTO ANAGRAFICO (media mobile a 5 termini) DEL COMUNE DI:</t>
  </si>
  <si>
    <t>MOVIMENTO ANAGRAFICO DEL COMUNE DI                                                      (grafici su media mobile a 5 termini)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</si>
</sst>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#,##0_ ;\-#,##0\ "/>
    <numFmt numFmtId="165" formatCode="#,##0.0_ ;\-#,##0.0\ "/>
    <numFmt numFmtId="166" formatCode="0.0"/>
    <numFmt numFmtId="167" formatCode="000"/>
  </numFmts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10"/>
      <name val="Arial"/>
      <family val="2"/>
    </font>
    <font>
      <b/>
      <sz val="8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 applyBorder="1" applyAlignment="1">
      <alignment horizontal="center"/>
    </xf>
    <xf numFmtId="41" fontId="3" fillId="0" borderId="0" xfId="1" applyFont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wrapText="1"/>
    </xf>
    <xf numFmtId="41" fontId="4" fillId="0" borderId="1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0" fontId="6" fillId="0" borderId="10" xfId="0" applyFont="1" applyBorder="1"/>
    <xf numFmtId="41" fontId="4" fillId="0" borderId="7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 wrapText="1"/>
    </xf>
    <xf numFmtId="41" fontId="4" fillId="0" borderId="11" xfId="1" applyFont="1" applyBorder="1" applyAlignment="1">
      <alignment horizontal="center" vertical="center" wrapText="1"/>
    </xf>
    <xf numFmtId="41" fontId="7" fillId="0" borderId="11" xfId="1" applyFont="1" applyBorder="1" applyAlignment="1">
      <alignment horizontal="center" vertical="center" wrapText="1"/>
    </xf>
    <xf numFmtId="0" fontId="6" fillId="0" borderId="12" xfId="0" applyFont="1" applyBorder="1"/>
    <xf numFmtId="41" fontId="5" fillId="0" borderId="13" xfId="1" applyFont="1" applyBorder="1" applyAlignment="1">
      <alignment horizontal="center" vertical="center" wrapText="1"/>
    </xf>
    <xf numFmtId="0" fontId="4" fillId="0" borderId="0" xfId="0" applyFont="1" applyAlignment="1"/>
    <xf numFmtId="1" fontId="4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/>
    <xf numFmtId="164" fontId="4" fillId="0" borderId="0" xfId="1" applyNumberFormat="1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41" fontId="4" fillId="0" borderId="0" xfId="1" applyFont="1" applyBorder="1"/>
    <xf numFmtId="41" fontId="4" fillId="0" borderId="0" xfId="0" applyNumberFormat="1" applyFont="1" applyBorder="1"/>
    <xf numFmtId="0" fontId="4" fillId="0" borderId="0" xfId="0" applyNumberFormat="1" applyFont="1" applyBorder="1" applyAlignment="1">
      <alignment horizontal="center"/>
    </xf>
    <xf numFmtId="0" fontId="4" fillId="0" borderId="3" xfId="0" applyFont="1" applyBorder="1"/>
    <xf numFmtId="0" fontId="8" fillId="0" borderId="3" xfId="0" applyFont="1" applyBorder="1"/>
    <xf numFmtId="1" fontId="4" fillId="0" borderId="3" xfId="0" applyNumberFormat="1" applyFont="1" applyBorder="1" applyAlignment="1">
      <alignment horizontal="left"/>
    </xf>
    <xf numFmtId="164" fontId="4" fillId="0" borderId="3" xfId="1" applyNumberFormat="1" applyFont="1" applyBorder="1"/>
    <xf numFmtId="0" fontId="0" fillId="0" borderId="0" xfId="0" quotePrefix="1"/>
    <xf numFmtId="165" fontId="4" fillId="0" borderId="0" xfId="0" applyNumberFormat="1" applyFont="1" applyBorder="1"/>
    <xf numFmtId="41" fontId="0" fillId="0" borderId="0" xfId="0" applyNumberFormat="1"/>
    <xf numFmtId="1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2" fontId="3" fillId="0" borderId="0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/>
    <xf numFmtId="2" fontId="7" fillId="0" borderId="8" xfId="1" applyNumberFormat="1" applyFont="1" applyBorder="1"/>
    <xf numFmtId="1" fontId="4" fillId="0" borderId="2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wrapText="1"/>
    </xf>
    <xf numFmtId="1" fontId="4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2" fontId="9" fillId="0" borderId="5" xfId="1" applyNumberFormat="1" applyFont="1" applyBorder="1"/>
    <xf numFmtId="1" fontId="4" fillId="0" borderId="9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9" fillId="0" borderId="7" xfId="1" applyNumberFormat="1" applyFont="1" applyBorder="1"/>
    <xf numFmtId="1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center" vertical="center" wrapText="1"/>
    </xf>
    <xf numFmtId="2" fontId="9" fillId="0" borderId="0" xfId="1" applyNumberFormat="1" applyFont="1" applyBorder="1"/>
    <xf numFmtId="41" fontId="9" fillId="0" borderId="0" xfId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41" fontId="9" fillId="0" borderId="0" xfId="0" applyNumberFormat="1" applyFont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2" borderId="14" xfId="0" applyFill="1" applyBorder="1" applyAlignment="1">
      <alignment horizontal="center"/>
    </xf>
    <xf numFmtId="0" fontId="2" fillId="2" borderId="14" xfId="0" applyFont="1" applyFill="1" applyBorder="1" applyAlignment="1">
      <alignment horizontal="left" wrapText="1"/>
    </xf>
    <xf numFmtId="41" fontId="7" fillId="0" borderId="0" xfId="1" applyFont="1" applyBorder="1"/>
    <xf numFmtId="41" fontId="4" fillId="0" borderId="1" xfId="1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 wrapText="1"/>
    </xf>
    <xf numFmtId="167" fontId="9" fillId="0" borderId="0" xfId="0" applyNumberFormat="1" applyFont="1" applyAlignment="1">
      <alignment horizontal="left"/>
    </xf>
    <xf numFmtId="1" fontId="4" fillId="0" borderId="0" xfId="0" applyNumberFormat="1" applyFont="1" applyBorder="1"/>
    <xf numFmtId="164" fontId="4" fillId="0" borderId="0" xfId="1" applyNumberFormat="1" applyFont="1" applyBorder="1" applyProtection="1"/>
    <xf numFmtId="0" fontId="10" fillId="0" borderId="0" xfId="0" applyFont="1" applyBorder="1" applyAlignment="1">
      <alignment horizontal="left" wrapText="1"/>
    </xf>
    <xf numFmtId="41" fontId="3" fillId="0" borderId="0" xfId="1" applyNumberFormat="1" applyFont="1" applyBorder="1" applyAlignment="1">
      <alignment wrapText="1"/>
    </xf>
    <xf numFmtId="0" fontId="0" fillId="0" borderId="0" xfId="0" applyNumberFormat="1" applyAlignment="1">
      <alignment wrapText="1"/>
    </xf>
    <xf numFmtId="0" fontId="11" fillId="2" borderId="14" xfId="0" applyFont="1" applyFill="1" applyBorder="1" applyAlignment="1">
      <alignment horizontal="center" wrapText="1"/>
    </xf>
    <xf numFmtId="41" fontId="2" fillId="2" borderId="14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Migratorio</a:t>
            </a:r>
          </a:p>
        </c:rich>
      </c:tx>
      <c:layout>
        <c:manualLayout>
          <c:xMode val="edge"/>
          <c:yMode val="edge"/>
          <c:x val="0.1019736842105263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89679741596"/>
          <c:y val="0.24147760769598903"/>
          <c:w val="0.85855401057837333"/>
          <c:h val="0.63352360607300651"/>
        </c:manualLayout>
      </c:layout>
      <c:lineChart>
        <c:grouping val="standard"/>
        <c:varyColors val="0"/>
        <c:ser>
          <c:idx val="0"/>
          <c:order val="0"/>
          <c:tx>
            <c:v>Tasso di immigraz.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dati!$C$7:$C$62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quozienti!$H$7:$H$62</c:f>
              <c:numCache>
                <c:formatCode>0.0</c:formatCode>
                <c:ptCount val="56"/>
                <c:pt idx="0">
                  <c:v>25.345755453966785</c:v>
                </c:pt>
                <c:pt idx="1">
                  <c:v>32.397532714590419</c:v>
                </c:pt>
                <c:pt idx="2">
                  <c:v>38.286753010679391</c:v>
                </c:pt>
                <c:pt idx="3">
                  <c:v>37.221570926143023</c:v>
                </c:pt>
                <c:pt idx="4">
                  <c:v>34.399168879141179</c:v>
                </c:pt>
                <c:pt idx="5">
                  <c:v>24.801929038925248</c:v>
                </c:pt>
                <c:pt idx="6">
                  <c:v>25.711347274597188</c:v>
                </c:pt>
                <c:pt idx="7">
                  <c:v>28.797289666854883</c:v>
                </c:pt>
                <c:pt idx="8">
                  <c:v>29.485957733056786</c:v>
                </c:pt>
                <c:pt idx="9">
                  <c:v>31.574249693183084</c:v>
                </c:pt>
                <c:pt idx="10">
                  <c:v>30.78626799557032</c:v>
                </c:pt>
                <c:pt idx="11">
                  <c:v>37.611711168375457</c:v>
                </c:pt>
                <c:pt idx="12">
                  <c:v>44.16779431664412</c:v>
                </c:pt>
                <c:pt idx="13">
                  <c:v>34.910031246632904</c:v>
                </c:pt>
                <c:pt idx="14">
                  <c:v>39.98515140266214</c:v>
                </c:pt>
                <c:pt idx="15">
                  <c:v>32.991202346041057</c:v>
                </c:pt>
                <c:pt idx="16">
                  <c:v>37.286913529381465</c:v>
                </c:pt>
                <c:pt idx="17">
                  <c:v>36.175710594315241</c:v>
                </c:pt>
                <c:pt idx="18">
                  <c:v>35.353283871931481</c:v>
                </c:pt>
                <c:pt idx="19">
                  <c:v>28.739578224619912</c:v>
                </c:pt>
                <c:pt idx="20">
                  <c:v>27.818305612294523</c:v>
                </c:pt>
                <c:pt idx="21">
                  <c:v>29.1332147492909</c:v>
                </c:pt>
                <c:pt idx="22">
                  <c:v>41.163946061036199</c:v>
                </c:pt>
                <c:pt idx="23">
                  <c:v>29.111386847379976</c:v>
                </c:pt>
                <c:pt idx="24">
                  <c:v>25.677468258480197</c:v>
                </c:pt>
                <c:pt idx="25">
                  <c:v>44.407127530553225</c:v>
                </c:pt>
                <c:pt idx="26">
                  <c:v>40.147816962452666</c:v>
                </c:pt>
                <c:pt idx="27">
                  <c:v>37.320445697409049</c:v>
                </c:pt>
                <c:pt idx="28">
                  <c:v>33.342130729304131</c:v>
                </c:pt>
                <c:pt idx="29">
                  <c:v>28.370640291514835</c:v>
                </c:pt>
                <c:pt idx="30">
                  <c:v>35.51105976981988</c:v>
                </c:pt>
                <c:pt idx="31">
                  <c:v>32.344100588459419</c:v>
                </c:pt>
                <c:pt idx="32">
                  <c:v>35.850081477457906</c:v>
                </c:pt>
                <c:pt idx="33">
                  <c:v>26.576955424726659</c:v>
                </c:pt>
                <c:pt idx="34">
                  <c:v>41.295479144117891</c:v>
                </c:pt>
                <c:pt idx="35">
                  <c:v>26.483530040712257</c:v>
                </c:pt>
                <c:pt idx="36">
                  <c:v>22.649503014502198</c:v>
                </c:pt>
                <c:pt idx="37">
                  <c:v>19.504694075752671</c:v>
                </c:pt>
                <c:pt idx="38">
                  <c:v>21.139779760469413</c:v>
                </c:pt>
                <c:pt idx="39">
                  <c:v>18.7192512299508</c:v>
                </c:pt>
                <c:pt idx="40">
                  <c:v>26.049318985029583</c:v>
                </c:pt>
                <c:pt idx="41">
                  <c:v>21.844564488781987</c:v>
                </c:pt>
                <c:pt idx="42">
                  <c:v>20.906197194168271</c:v>
                </c:pt>
                <c:pt idx="43">
                  <c:v>19.703656998738968</c:v>
                </c:pt>
                <c:pt idx="44">
                  <c:v>21.006254671334723</c:v>
                </c:pt>
                <c:pt idx="45">
                  <c:v>30.538524622173625</c:v>
                </c:pt>
                <c:pt idx="46">
                  <c:v>21.326095385808454</c:v>
                </c:pt>
                <c:pt idx="47">
                  <c:v>19.250096637031312</c:v>
                </c:pt>
                <c:pt idx="48">
                  <c:v>24.177093358999038</c:v>
                </c:pt>
                <c:pt idx="49">
                  <c:v>23.112066648750336</c:v>
                </c:pt>
                <c:pt idx="50">
                  <c:v>25.428921568627452</c:v>
                </c:pt>
                <c:pt idx="51">
                  <c:v>22.39290763880928</c:v>
                </c:pt>
                <c:pt idx="52">
                  <c:v>29.124367894756855</c:v>
                </c:pt>
                <c:pt idx="53">
                  <c:v>31.634313391607069</c:v>
                </c:pt>
                <c:pt idx="54">
                  <c:v>25.949534190774337</c:v>
                </c:pt>
                <c:pt idx="55">
                  <c:v>23.857008466603954</c:v>
                </c:pt>
              </c:numCache>
            </c:numRef>
          </c:val>
          <c:smooth val="0"/>
        </c:ser>
        <c:ser>
          <c:idx val="1"/>
          <c:order val="1"/>
          <c:tx>
            <c:v>Tasso di emigraz.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dati!$C$7:$C$62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quozienti!$K$7:$K$62</c:f>
              <c:numCache>
                <c:formatCode>0.0</c:formatCode>
                <c:ptCount val="56"/>
                <c:pt idx="0">
                  <c:v>35.414617209652221</c:v>
                </c:pt>
                <c:pt idx="1">
                  <c:v>34.933994350608174</c:v>
                </c:pt>
                <c:pt idx="2">
                  <c:v>31.47012042717564</c:v>
                </c:pt>
                <c:pt idx="3">
                  <c:v>34.525205158264946</c:v>
                </c:pt>
                <c:pt idx="4">
                  <c:v>36.015237215745124</c:v>
                </c:pt>
                <c:pt idx="5">
                  <c:v>37.432541049489039</c:v>
                </c:pt>
                <c:pt idx="6">
                  <c:v>25.368529310935891</c:v>
                </c:pt>
                <c:pt idx="7">
                  <c:v>28.797289666854883</c:v>
                </c:pt>
                <c:pt idx="8">
                  <c:v>40.697348506082179</c:v>
                </c:pt>
                <c:pt idx="9">
                  <c:v>33.136226709806984</c:v>
                </c:pt>
                <c:pt idx="10">
                  <c:v>33.222591362126245</c:v>
                </c:pt>
                <c:pt idx="11">
                  <c:v>35.528263610943583</c:v>
                </c:pt>
                <c:pt idx="12">
                  <c:v>34.641407307171853</c:v>
                </c:pt>
                <c:pt idx="13">
                  <c:v>23.812089214524295</c:v>
                </c:pt>
                <c:pt idx="14">
                  <c:v>35.530572201304551</c:v>
                </c:pt>
                <c:pt idx="15">
                  <c:v>27.230833682446583</c:v>
                </c:pt>
                <c:pt idx="16">
                  <c:v>29.046711644435288</c:v>
                </c:pt>
                <c:pt idx="17">
                  <c:v>28.06910878046309</c:v>
                </c:pt>
                <c:pt idx="18">
                  <c:v>21.610317183687698</c:v>
                </c:pt>
                <c:pt idx="19">
                  <c:v>26.777832270720939</c:v>
                </c:pt>
                <c:pt idx="20">
                  <c:v>26.359303569691665</c:v>
                </c:pt>
                <c:pt idx="21">
                  <c:v>19.902889284169031</c:v>
                </c:pt>
                <c:pt idx="22">
                  <c:v>27.34800094629761</c:v>
                </c:pt>
                <c:pt idx="23">
                  <c:v>24.625369857783717</c:v>
                </c:pt>
                <c:pt idx="24">
                  <c:v>25.108963426189124</c:v>
                </c:pt>
                <c:pt idx="25">
                  <c:v>22.016979195820504</c:v>
                </c:pt>
                <c:pt idx="26">
                  <c:v>22.446279483553081</c:v>
                </c:pt>
                <c:pt idx="27">
                  <c:v>21.121403320356201</c:v>
                </c:pt>
                <c:pt idx="28">
                  <c:v>21.641594088149908</c:v>
                </c:pt>
                <c:pt idx="29">
                  <c:v>20.041644976574702</c:v>
                </c:pt>
                <c:pt idx="30">
                  <c:v>24.64381979206777</c:v>
                </c:pt>
                <c:pt idx="31">
                  <c:v>31.243385123407137</c:v>
                </c:pt>
                <c:pt idx="32">
                  <c:v>18.551790414908286</c:v>
                </c:pt>
                <c:pt idx="33">
                  <c:v>19.68040370058873</c:v>
                </c:pt>
                <c:pt idx="34">
                  <c:v>31.720922487719591</c:v>
                </c:pt>
                <c:pt idx="35">
                  <c:v>16.860632479335443</c:v>
                </c:pt>
                <c:pt idx="36">
                  <c:v>15.398403128564444</c:v>
                </c:pt>
                <c:pt idx="37">
                  <c:v>15.619941728714796</c:v>
                </c:pt>
                <c:pt idx="38">
                  <c:v>15.030946065428823</c:v>
                </c:pt>
                <c:pt idx="39">
                  <c:v>16.559337626494941</c:v>
                </c:pt>
                <c:pt idx="40">
                  <c:v>13.342334114283444</c:v>
                </c:pt>
                <c:pt idx="41">
                  <c:v>18.690114743109497</c:v>
                </c:pt>
                <c:pt idx="42">
                  <c:v>16.504892521711792</c:v>
                </c:pt>
                <c:pt idx="43">
                  <c:v>18.442622950819672</c:v>
                </c:pt>
                <c:pt idx="44">
                  <c:v>17.465874670547972</c:v>
                </c:pt>
                <c:pt idx="45">
                  <c:v>18.27625258718319</c:v>
                </c:pt>
                <c:pt idx="46">
                  <c:v>19.154711128344321</c:v>
                </c:pt>
                <c:pt idx="47">
                  <c:v>18.013142636258216</c:v>
                </c:pt>
                <c:pt idx="48">
                  <c:v>16.323387872954765</c:v>
                </c:pt>
                <c:pt idx="49">
                  <c:v>20.117479940108264</c:v>
                </c:pt>
                <c:pt idx="50">
                  <c:v>18.535539215686274</c:v>
                </c:pt>
                <c:pt idx="51">
                  <c:v>20.940807826053728</c:v>
                </c:pt>
                <c:pt idx="52">
                  <c:v>16.881487395916505</c:v>
                </c:pt>
                <c:pt idx="53">
                  <c:v>26.033980398834526</c:v>
                </c:pt>
                <c:pt idx="54">
                  <c:v>22.554973032097461</c:v>
                </c:pt>
                <c:pt idx="55">
                  <c:v>18.438381937911572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93280"/>
        <c:axId val="128636032"/>
      </c:lineChart>
      <c:catAx>
        <c:axId val="1285932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86360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28636032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859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342105263157895E-2"/>
          <c:y val="0.11363636363636363"/>
          <c:w val="0.85526315789473684"/>
          <c:h val="5.6818181818181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Popolazione Residente
</a:t>
            </a:r>
          </a:p>
        </c:rich>
      </c:tx>
      <c:layout>
        <c:manualLayout>
          <c:xMode val="edge"/>
          <c:yMode val="edge"/>
          <c:x val="0.16225165562913907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5021292868193"/>
          <c:y val="0.12871356426981281"/>
          <c:w val="0.88741721854304634"/>
          <c:h val="0.7326756287245666"/>
        </c:manualLayout>
      </c:layout>
      <c:lineChart>
        <c:grouping val="standard"/>
        <c:varyColors val="0"/>
        <c:ser>
          <c:idx val="1"/>
          <c:order val="0"/>
          <c:tx>
            <c:v>Popol. Res.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dati!$C$7:$C$62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dati!$Q$7:$Q$62</c:f>
              <c:numCache>
                <c:formatCode>_(* #,##0_);_(* \(#,##0\);_(* "-"_);_(@_)</c:formatCode>
                <c:ptCount val="56"/>
                <c:pt idx="0">
                  <c:v>8637</c:v>
                </c:pt>
                <c:pt idx="1">
                  <c:v>8710</c:v>
                </c:pt>
                <c:pt idx="2">
                  <c:v>8894</c:v>
                </c:pt>
                <c:pt idx="3">
                  <c:v>8605</c:v>
                </c:pt>
                <c:pt idx="4">
                  <c:v>8721</c:v>
                </c:pt>
                <c:pt idx="5">
                  <c:v>8697</c:v>
                </c:pt>
                <c:pt idx="6">
                  <c:v>8805</c:v>
                </c:pt>
                <c:pt idx="7">
                  <c:v>8905</c:v>
                </c:pt>
                <c:pt idx="8">
                  <c:v>8934</c:v>
                </c:pt>
                <c:pt idx="9">
                  <c:v>8992</c:v>
                </c:pt>
                <c:pt idx="10">
                  <c:v>9068</c:v>
                </c:pt>
                <c:pt idx="11">
                  <c:v>9171</c:v>
                </c:pt>
                <c:pt idx="12">
                  <c:v>9304</c:v>
                </c:pt>
                <c:pt idx="13">
                  <c:v>9377</c:v>
                </c:pt>
                <c:pt idx="14">
                  <c:v>9480</c:v>
                </c:pt>
                <c:pt idx="15">
                  <c:v>9616</c:v>
                </c:pt>
                <c:pt idx="16">
                  <c:v>9801</c:v>
                </c:pt>
                <c:pt idx="17">
                  <c:v>9936</c:v>
                </c:pt>
                <c:pt idx="18">
                  <c:v>10147</c:v>
                </c:pt>
                <c:pt idx="19">
                  <c:v>10243</c:v>
                </c:pt>
                <c:pt idx="20">
                  <c:v>10319</c:v>
                </c:pt>
                <c:pt idx="21">
                  <c:v>10482</c:v>
                </c:pt>
                <c:pt idx="22">
                  <c:v>10653</c:v>
                </c:pt>
                <c:pt idx="23">
                  <c:v>10519</c:v>
                </c:pt>
                <c:pt idx="24">
                  <c:v>10589</c:v>
                </c:pt>
                <c:pt idx="25">
                  <c:v>10849</c:v>
                </c:pt>
                <c:pt idx="26">
                  <c:v>11070</c:v>
                </c:pt>
                <c:pt idx="27">
                  <c:v>11277</c:v>
                </c:pt>
                <c:pt idx="28">
                  <c:v>11457</c:v>
                </c:pt>
                <c:pt idx="29">
                  <c:v>11595</c:v>
                </c:pt>
                <c:pt idx="30">
                  <c:v>11778</c:v>
                </c:pt>
                <c:pt idx="31">
                  <c:v>11843</c:v>
                </c:pt>
                <c:pt idx="32">
                  <c:v>12090</c:v>
                </c:pt>
                <c:pt idx="33">
                  <c:v>11936</c:v>
                </c:pt>
                <c:pt idx="34">
                  <c:v>12086</c:v>
                </c:pt>
                <c:pt idx="35">
                  <c:v>12231</c:v>
                </c:pt>
                <c:pt idx="36">
                  <c:v>12317</c:v>
                </c:pt>
                <c:pt idx="37">
                  <c:v>12395</c:v>
                </c:pt>
                <c:pt idx="38">
                  <c:v>12487</c:v>
                </c:pt>
                <c:pt idx="39">
                  <c:v>12514</c:v>
                </c:pt>
                <c:pt idx="40">
                  <c:v>12669</c:v>
                </c:pt>
                <c:pt idx="41">
                  <c:v>12692</c:v>
                </c:pt>
                <c:pt idx="42">
                  <c:v>12755</c:v>
                </c:pt>
                <c:pt idx="43">
                  <c:v>12685</c:v>
                </c:pt>
                <c:pt idx="44">
                  <c:v>12736</c:v>
                </c:pt>
                <c:pt idx="45">
                  <c:v>12871</c:v>
                </c:pt>
                <c:pt idx="46">
                  <c:v>12919</c:v>
                </c:pt>
                <c:pt idx="47">
                  <c:v>12951</c:v>
                </c:pt>
                <c:pt idx="48">
                  <c:v>13024</c:v>
                </c:pt>
                <c:pt idx="49">
                  <c:v>13023</c:v>
                </c:pt>
                <c:pt idx="50">
                  <c:v>13089</c:v>
                </c:pt>
                <c:pt idx="51">
                  <c:v>13080</c:v>
                </c:pt>
                <c:pt idx="52">
                  <c:v>13221</c:v>
                </c:pt>
                <c:pt idx="53" formatCode="#,##0_ ;\-#,##0\ ">
                  <c:v>13245</c:v>
                </c:pt>
                <c:pt idx="54" formatCode="#,##0_ ;\-#,##0\ ">
                  <c:v>13268</c:v>
                </c:pt>
                <c:pt idx="55" formatCode="#,##0_ ;\-#,##0\ ">
                  <c:v>13307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1088"/>
        <c:axId val="128682624"/>
      </c:lineChart>
      <c:catAx>
        <c:axId val="1286810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86826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28682624"/>
        <c:scaling>
          <c:orientation val="minMax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868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anagrafico (saldi) </a:t>
            </a:r>
          </a:p>
        </c:rich>
      </c:tx>
      <c:layout>
        <c:manualLayout>
          <c:xMode val="edge"/>
          <c:yMode val="edge"/>
          <c:x val="1.9736842105263157E-2"/>
          <c:y val="1.9736842105263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55280593519662"/>
          <c:y val="0.24013196464452585"/>
          <c:w val="0.87829088438477265"/>
          <c:h val="0.62829048283704714"/>
        </c:manualLayout>
      </c:layout>
      <c:lineChart>
        <c:grouping val="standard"/>
        <c:varyColors val="0"/>
        <c:ser>
          <c:idx val="1"/>
          <c:order val="0"/>
          <c:tx>
            <c:v>saldo naturale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dati!$C$7:$C$62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quozienti!$E$7:$E$62</c:f>
              <c:numCache>
                <c:formatCode>0.0</c:formatCode>
                <c:ptCount val="56"/>
                <c:pt idx="0">
                  <c:v>9.2587234535038494</c:v>
                </c:pt>
                <c:pt idx="1">
                  <c:v>10.95290251916758</c:v>
                </c:pt>
                <c:pt idx="2">
                  <c:v>14.087707339241081</c:v>
                </c:pt>
                <c:pt idx="3">
                  <c:v>14.888628370457209</c:v>
                </c:pt>
                <c:pt idx="4">
                  <c:v>15.006348839893802</c:v>
                </c:pt>
                <c:pt idx="5">
                  <c:v>9.8748421173498677</c:v>
                </c:pt>
                <c:pt idx="6">
                  <c:v>11.998628728145356</c:v>
                </c:pt>
                <c:pt idx="7">
                  <c:v>11.29305477131564</c:v>
                </c:pt>
                <c:pt idx="8">
                  <c:v>14.462694097202759</c:v>
                </c:pt>
                <c:pt idx="9">
                  <c:v>8.0330246569229047</c:v>
                </c:pt>
                <c:pt idx="10">
                  <c:v>10.852713178294573</c:v>
                </c:pt>
                <c:pt idx="11">
                  <c:v>9.2110313065409297</c:v>
                </c:pt>
                <c:pt idx="12">
                  <c:v>4.8714479025710427</c:v>
                </c:pt>
                <c:pt idx="13">
                  <c:v>9.5894838918220024</c:v>
                </c:pt>
                <c:pt idx="14">
                  <c:v>6.4697459829241133</c:v>
                </c:pt>
                <c:pt idx="15">
                  <c:v>8.4834520318391284</c:v>
                </c:pt>
                <c:pt idx="16">
                  <c:v>10.815264973991862</c:v>
                </c:pt>
                <c:pt idx="17">
                  <c:v>5.5732887470233576</c:v>
                </c:pt>
                <c:pt idx="18">
                  <c:v>7.2698302046506997</c:v>
                </c:pt>
                <c:pt idx="19">
                  <c:v>7.4546346248160855</c:v>
                </c:pt>
                <c:pt idx="20">
                  <c:v>5.9332749732516294</c:v>
                </c:pt>
                <c:pt idx="21">
                  <c:v>6.4419979808663044</c:v>
                </c:pt>
                <c:pt idx="22">
                  <c:v>2.3657440264963334</c:v>
                </c:pt>
                <c:pt idx="23">
                  <c:v>3.5315452896821609</c:v>
                </c:pt>
                <c:pt idx="24">
                  <c:v>6.0640515444381276</c:v>
                </c:pt>
                <c:pt idx="25">
                  <c:v>1.8658456945610598</c:v>
                </c:pt>
                <c:pt idx="26">
                  <c:v>2.4636160408777772</c:v>
                </c:pt>
                <c:pt idx="27">
                  <c:v>2.326934264107039</c:v>
                </c:pt>
                <c:pt idx="28">
                  <c:v>4.1347761062725432</c:v>
                </c:pt>
                <c:pt idx="29">
                  <c:v>3.6439354502863091</c:v>
                </c:pt>
                <c:pt idx="30">
                  <c:v>4.7918538484576221</c:v>
                </c:pt>
                <c:pt idx="31">
                  <c:v>4.4028618602091356</c:v>
                </c:pt>
                <c:pt idx="32">
                  <c:v>3.3426649396231145</c:v>
                </c:pt>
                <c:pt idx="33">
                  <c:v>0.84104289318755254</c:v>
                </c:pt>
                <c:pt idx="34">
                  <c:v>2.913995504121222</c:v>
                </c:pt>
                <c:pt idx="35">
                  <c:v>2.3029156557141093</c:v>
                </c:pt>
                <c:pt idx="36">
                  <c:v>-0.24441909727880073</c:v>
                </c:pt>
                <c:pt idx="37">
                  <c:v>2.427970216898673</c:v>
                </c:pt>
                <c:pt idx="38">
                  <c:v>1.2860702515874929</c:v>
                </c:pt>
                <c:pt idx="39">
                  <c:v>0</c:v>
                </c:pt>
                <c:pt idx="40">
                  <c:v>-0.39709327721081678</c:v>
                </c:pt>
                <c:pt idx="41">
                  <c:v>-1.340641141910808</c:v>
                </c:pt>
                <c:pt idx="42">
                  <c:v>0.55016308405705983</c:v>
                </c:pt>
                <c:pt idx="43">
                  <c:v>-1.733921815889029</c:v>
                </c:pt>
                <c:pt idx="44">
                  <c:v>0.47205066677156676</c:v>
                </c:pt>
                <c:pt idx="45">
                  <c:v>-1.7182801577693598</c:v>
                </c:pt>
                <c:pt idx="46">
                  <c:v>1.5509887553315238</c:v>
                </c:pt>
                <c:pt idx="47">
                  <c:v>1.2369540007730961</c:v>
                </c:pt>
                <c:pt idx="48">
                  <c:v>-2.2329162656400383</c:v>
                </c:pt>
                <c:pt idx="49">
                  <c:v>-3.0713709832226361</c:v>
                </c:pt>
                <c:pt idx="50">
                  <c:v>-1.838235294117647</c:v>
                </c:pt>
                <c:pt idx="51">
                  <c:v>-2.1399365661660745</c:v>
                </c:pt>
                <c:pt idx="52">
                  <c:v>-1.5208547203528382</c:v>
                </c:pt>
                <c:pt idx="53">
                  <c:v>-0.8324819313580808</c:v>
                </c:pt>
                <c:pt idx="54">
                  <c:v>-1.6595632331309169</c:v>
                </c:pt>
                <c:pt idx="55">
                  <c:v>-2.4835371589840074</c:v>
                </c:pt>
              </c:numCache>
            </c:numRef>
          </c:val>
          <c:smooth val="0"/>
        </c:ser>
        <c:ser>
          <c:idx val="2"/>
          <c:order val="1"/>
          <c:tx>
            <c:v>saldo migratorio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dati!$C$7:$C$62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quozienti!$L$7:$L$62</c:f>
              <c:numCache>
                <c:formatCode>0.0</c:formatCode>
                <c:ptCount val="56"/>
                <c:pt idx="0">
                  <c:v>-10.068861755685434</c:v>
                </c:pt>
                <c:pt idx="1">
                  <c:v>-2.5364616360177554</c:v>
                </c:pt>
                <c:pt idx="2">
                  <c:v>6.8166325835037496</c:v>
                </c:pt>
                <c:pt idx="3">
                  <c:v>2.6963657678780777</c:v>
                </c:pt>
                <c:pt idx="4">
                  <c:v>-1.6160683366039479</c:v>
                </c:pt>
                <c:pt idx="5">
                  <c:v>-12.630612010563786</c:v>
                </c:pt>
                <c:pt idx="6">
                  <c:v>0.34281796366129585</c:v>
                </c:pt>
                <c:pt idx="7">
                  <c:v>0</c:v>
                </c:pt>
                <c:pt idx="8">
                  <c:v>-11.211390773025393</c:v>
                </c:pt>
                <c:pt idx="9">
                  <c:v>-1.5619770166238982</c:v>
                </c:pt>
                <c:pt idx="10">
                  <c:v>-2.4363233665559245</c:v>
                </c:pt>
                <c:pt idx="11">
                  <c:v>2.0834475574318767</c:v>
                </c:pt>
                <c:pt idx="12">
                  <c:v>9.5263870094722609</c:v>
                </c:pt>
                <c:pt idx="13">
                  <c:v>11.097942032108609</c:v>
                </c:pt>
                <c:pt idx="14">
                  <c:v>4.4545792013575864</c:v>
                </c:pt>
                <c:pt idx="15">
                  <c:v>5.7603686635944706</c:v>
                </c:pt>
                <c:pt idx="16">
                  <c:v>8.2402018849461811</c:v>
                </c:pt>
                <c:pt idx="17">
                  <c:v>8.1066018138521549</c:v>
                </c:pt>
                <c:pt idx="18">
                  <c:v>13.742966688243788</c:v>
                </c:pt>
                <c:pt idx="19">
                  <c:v>1.9617459538989701</c:v>
                </c:pt>
                <c:pt idx="20">
                  <c:v>1.4590020426028596</c:v>
                </c:pt>
                <c:pt idx="21">
                  <c:v>9.2303254651218687</c:v>
                </c:pt>
                <c:pt idx="22">
                  <c:v>13.815945114738584</c:v>
                </c:pt>
                <c:pt idx="23">
                  <c:v>4.4860169895962585</c:v>
                </c:pt>
                <c:pt idx="24">
                  <c:v>0.5685048322910744</c:v>
                </c:pt>
                <c:pt idx="25">
                  <c:v>22.390148334732718</c:v>
                </c:pt>
                <c:pt idx="26">
                  <c:v>17.701537478899585</c:v>
                </c:pt>
                <c:pt idx="27">
                  <c:v>16.199042377052848</c:v>
                </c:pt>
                <c:pt idx="28">
                  <c:v>11.700536641154217</c:v>
                </c:pt>
                <c:pt idx="29">
                  <c:v>8.3289953149401352</c:v>
                </c:pt>
                <c:pt idx="30">
                  <c:v>10.867239977752108</c:v>
                </c:pt>
                <c:pt idx="31">
                  <c:v>1.1007154650522839</c:v>
                </c:pt>
                <c:pt idx="32">
                  <c:v>17.29829106254962</c:v>
                </c:pt>
                <c:pt idx="33">
                  <c:v>6.8965517241379306</c:v>
                </c:pt>
                <c:pt idx="34">
                  <c:v>9.5745566563983022</c:v>
                </c:pt>
                <c:pt idx="35">
                  <c:v>9.6228975613768153</c:v>
                </c:pt>
                <c:pt idx="36">
                  <c:v>7.2510998859377551</c:v>
                </c:pt>
                <c:pt idx="37">
                  <c:v>3.8847523470378764</c:v>
                </c:pt>
                <c:pt idx="38">
                  <c:v>6.108833695040591</c:v>
                </c:pt>
                <c:pt idx="39">
                  <c:v>2.1599136034558621</c:v>
                </c:pt>
                <c:pt idx="40">
                  <c:v>12.706984870746137</c:v>
                </c:pt>
                <c:pt idx="41">
                  <c:v>3.1544497456724891</c:v>
                </c:pt>
                <c:pt idx="42">
                  <c:v>4.4013046724564786</c:v>
                </c:pt>
                <c:pt idx="43">
                  <c:v>1.2610340479192939</c:v>
                </c:pt>
                <c:pt idx="44">
                  <c:v>3.540380000786751</c:v>
                </c:pt>
                <c:pt idx="45">
                  <c:v>12.262272034990431</c:v>
                </c:pt>
                <c:pt idx="46">
                  <c:v>2.1713842574641333</c:v>
                </c:pt>
                <c:pt idx="47">
                  <c:v>1.2369540007730961</c:v>
                </c:pt>
                <c:pt idx="48">
                  <c:v>7.853705486044273</c:v>
                </c:pt>
                <c:pt idx="49">
                  <c:v>2.9945867086420699</c:v>
                </c:pt>
                <c:pt idx="50">
                  <c:v>6.8933823529411766</c:v>
                </c:pt>
                <c:pt idx="51">
                  <c:v>1.4520998127555504</c:v>
                </c:pt>
                <c:pt idx="52">
                  <c:v>12.242880498840348</c:v>
                </c:pt>
                <c:pt idx="53">
                  <c:v>5.6003329927725432</c:v>
                </c:pt>
                <c:pt idx="54">
                  <c:v>3.3945611586768756</c:v>
                </c:pt>
                <c:pt idx="55">
                  <c:v>5.4186265286923803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91136"/>
        <c:axId val="147636992"/>
      </c:lineChart>
      <c:catAx>
        <c:axId val="147291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47636992"/>
        <c:crosses val="max"/>
        <c:auto val="1"/>
        <c:lblAlgn val="ctr"/>
        <c:lblOffset val="100"/>
        <c:tickLblSkip val="4"/>
        <c:tickMarkSkip val="1"/>
        <c:noMultiLvlLbl val="0"/>
      </c:catAx>
      <c:valAx>
        <c:axId val="147636992"/>
        <c:scaling>
          <c:orientation val="maxMin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4729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236842105263164E-2"/>
          <c:y val="0.10526315789473684"/>
          <c:w val="0.75986842105263153"/>
          <c:h val="6.57894736842105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Naturale</a:t>
            </a:r>
          </a:p>
        </c:rich>
      </c:tx>
      <c:layout>
        <c:manualLayout>
          <c:xMode val="edge"/>
          <c:yMode val="edge"/>
          <c:x val="0.12459016393442623"/>
          <c:y val="3.39943342776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6885245901639"/>
          <c:y val="0.24362606232294617"/>
          <c:w val="0.85901639344262293"/>
          <c:h val="0.63172804532577909"/>
        </c:manualLayout>
      </c:layout>
      <c:lineChart>
        <c:grouping val="standard"/>
        <c:varyColors val="0"/>
        <c:ser>
          <c:idx val="0"/>
          <c:order val="0"/>
          <c:tx>
            <c:v>Tasso Natalità.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quozienti!$A$7:$A$62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quozienti!$C$7:$C$62</c:f>
              <c:numCache>
                <c:formatCode>0.0</c:formatCode>
                <c:ptCount val="56"/>
                <c:pt idx="0">
                  <c:v>17.938776691163707</c:v>
                </c:pt>
                <c:pt idx="1">
                  <c:v>17.755231452124285</c:v>
                </c:pt>
                <c:pt idx="2">
                  <c:v>21.586003181095204</c:v>
                </c:pt>
                <c:pt idx="3">
                  <c:v>22.919109026963657</c:v>
                </c:pt>
                <c:pt idx="4">
                  <c:v>23.202123975528107</c:v>
                </c:pt>
                <c:pt idx="5">
                  <c:v>20.323802962452636</c:v>
                </c:pt>
                <c:pt idx="6">
                  <c:v>19.769169237801393</c:v>
                </c:pt>
                <c:pt idx="7">
                  <c:v>20.214568040654996</c:v>
                </c:pt>
                <c:pt idx="8">
                  <c:v>21.637984191939008</c:v>
                </c:pt>
                <c:pt idx="9">
                  <c:v>16.623898248354344</c:v>
                </c:pt>
                <c:pt idx="10">
                  <c:v>20.044296788482836</c:v>
                </c:pt>
                <c:pt idx="11">
                  <c:v>17.764131805471791</c:v>
                </c:pt>
                <c:pt idx="12">
                  <c:v>15.047361299052774</c:v>
                </c:pt>
                <c:pt idx="13">
                  <c:v>19.071220773623534</c:v>
                </c:pt>
                <c:pt idx="14">
                  <c:v>16.545579890756748</c:v>
                </c:pt>
                <c:pt idx="15">
                  <c:v>17.281105990783413</c:v>
                </c:pt>
                <c:pt idx="16">
                  <c:v>20.188494618118145</c:v>
                </c:pt>
                <c:pt idx="17">
                  <c:v>15.503875968992247</c:v>
                </c:pt>
                <c:pt idx="18">
                  <c:v>15.037593984962406</c:v>
                </c:pt>
                <c:pt idx="19">
                  <c:v>15.595880333496813</c:v>
                </c:pt>
                <c:pt idx="20">
                  <c:v>15.270888045909929</c:v>
                </c:pt>
                <c:pt idx="21">
                  <c:v>14.133935868467862</c:v>
                </c:pt>
                <c:pt idx="22">
                  <c:v>11.07168204400284</c:v>
                </c:pt>
                <c:pt idx="23">
                  <c:v>11.453660398969172</c:v>
                </c:pt>
                <c:pt idx="24">
                  <c:v>13.359863558840249</c:v>
                </c:pt>
                <c:pt idx="25">
                  <c:v>12.034704729918836</c:v>
                </c:pt>
                <c:pt idx="26">
                  <c:v>10.675669510470367</c:v>
                </c:pt>
                <c:pt idx="27">
                  <c:v>10.918691546963798</c:v>
                </c:pt>
                <c:pt idx="28">
                  <c:v>11.172692882906659</c:v>
                </c:pt>
                <c:pt idx="29">
                  <c:v>11.278847822314766</c:v>
                </c:pt>
                <c:pt idx="30">
                  <c:v>12.749753989646173</c:v>
                </c:pt>
                <c:pt idx="31">
                  <c:v>11.5998475932433</c:v>
                </c:pt>
                <c:pt idx="32">
                  <c:v>12.618560147077257</c:v>
                </c:pt>
                <c:pt idx="33">
                  <c:v>8.1581160639192607</c:v>
                </c:pt>
                <c:pt idx="34">
                  <c:v>12.15552410290567</c:v>
                </c:pt>
                <c:pt idx="35">
                  <c:v>10.774355389233868</c:v>
                </c:pt>
                <c:pt idx="36">
                  <c:v>8.5546684047580257</c:v>
                </c:pt>
                <c:pt idx="37">
                  <c:v>10.683068954354161</c:v>
                </c:pt>
                <c:pt idx="38">
                  <c:v>9.2436299332851046</c:v>
                </c:pt>
                <c:pt idx="39">
                  <c:v>8.3196672133114671</c:v>
                </c:pt>
                <c:pt idx="40">
                  <c:v>8.8948894095222979</c:v>
                </c:pt>
                <c:pt idx="41">
                  <c:v>8.5170143133157197</c:v>
                </c:pt>
                <c:pt idx="42">
                  <c:v>8.8026093449129572</c:v>
                </c:pt>
                <c:pt idx="43">
                  <c:v>7.8026481715006302</c:v>
                </c:pt>
                <c:pt idx="44">
                  <c:v>8.6542622241453913</c:v>
                </c:pt>
                <c:pt idx="45">
                  <c:v>8.8257117194517125</c:v>
                </c:pt>
                <c:pt idx="46">
                  <c:v>8.6855370298565333</c:v>
                </c:pt>
                <c:pt idx="47">
                  <c:v>9.3544646308465396</c:v>
                </c:pt>
                <c:pt idx="48">
                  <c:v>7.0837343599615012</c:v>
                </c:pt>
                <c:pt idx="49">
                  <c:v>6.5266633393481008</c:v>
                </c:pt>
                <c:pt idx="50">
                  <c:v>7.3529411764705879</c:v>
                </c:pt>
                <c:pt idx="51">
                  <c:v>7.1840727578432499</c:v>
                </c:pt>
                <c:pt idx="52">
                  <c:v>8.2126154899053283</c:v>
                </c:pt>
                <c:pt idx="53">
                  <c:v>8.3248193135808073</c:v>
                </c:pt>
                <c:pt idx="54">
                  <c:v>7.6189039339192091</c:v>
                </c:pt>
                <c:pt idx="55">
                  <c:v>7.3000940733772337</c:v>
                </c:pt>
              </c:numCache>
            </c:numRef>
          </c:val>
          <c:smooth val="0"/>
        </c:ser>
        <c:ser>
          <c:idx val="1"/>
          <c:order val="1"/>
          <c:tx>
            <c:v>Tasso di mortal.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quozienti!$A$7:$A$62</c:f>
              <c:numCache>
                <c:formatCode>0</c:formatCode>
                <c:ptCount val="56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</c:numCache>
            </c:numRef>
          </c:cat>
          <c:val>
            <c:numRef>
              <c:f>quozienti!$D$7:$D$62</c:f>
              <c:numCache>
                <c:formatCode>0.0</c:formatCode>
                <c:ptCount val="56"/>
                <c:pt idx="0">
                  <c:v>8.6800532376598571</c:v>
                </c:pt>
                <c:pt idx="1">
                  <c:v>6.8023289329567076</c:v>
                </c:pt>
                <c:pt idx="2">
                  <c:v>7.4982958418541239</c:v>
                </c:pt>
                <c:pt idx="3">
                  <c:v>8.0304806565064482</c:v>
                </c:pt>
                <c:pt idx="4">
                  <c:v>8.1957751356343067</c:v>
                </c:pt>
                <c:pt idx="5">
                  <c:v>10.448960845102768</c:v>
                </c:pt>
                <c:pt idx="6">
                  <c:v>7.7705405096560387</c:v>
                </c:pt>
                <c:pt idx="7">
                  <c:v>8.9215132693393571</c:v>
                </c:pt>
                <c:pt idx="8">
                  <c:v>7.1752900947362521</c:v>
                </c:pt>
                <c:pt idx="9">
                  <c:v>8.5908735914314409</c:v>
                </c:pt>
                <c:pt idx="10">
                  <c:v>9.1915836101882604</c:v>
                </c:pt>
                <c:pt idx="11">
                  <c:v>8.5531004989308634</c:v>
                </c:pt>
                <c:pt idx="12">
                  <c:v>10.175913396481732</c:v>
                </c:pt>
                <c:pt idx="13">
                  <c:v>9.4817368818015311</c:v>
                </c:pt>
                <c:pt idx="14">
                  <c:v>10.075833907832635</c:v>
                </c:pt>
                <c:pt idx="15">
                  <c:v>8.7976539589442826</c:v>
                </c:pt>
                <c:pt idx="16">
                  <c:v>9.3732296441262797</c:v>
                </c:pt>
                <c:pt idx="17">
                  <c:v>9.9305872219688904</c:v>
                </c:pt>
                <c:pt idx="18">
                  <c:v>7.7677637803117063</c:v>
                </c:pt>
                <c:pt idx="19">
                  <c:v>8.1412457086807262</c:v>
                </c:pt>
                <c:pt idx="20">
                  <c:v>9.3376130726583018</c:v>
                </c:pt>
                <c:pt idx="21">
                  <c:v>7.6919378876015578</c:v>
                </c:pt>
                <c:pt idx="22">
                  <c:v>8.7059380175065062</c:v>
                </c:pt>
                <c:pt idx="23">
                  <c:v>7.9221151092870103</c:v>
                </c:pt>
                <c:pt idx="24">
                  <c:v>7.2958120144021219</c:v>
                </c:pt>
                <c:pt idx="25">
                  <c:v>10.168859035357777</c:v>
                </c:pt>
                <c:pt idx="26">
                  <c:v>8.2120534695925915</c:v>
                </c:pt>
                <c:pt idx="27">
                  <c:v>8.5917572828567597</c:v>
                </c:pt>
                <c:pt idx="28">
                  <c:v>7.0379167766341162</c:v>
                </c:pt>
                <c:pt idx="29">
                  <c:v>7.6349123720284577</c:v>
                </c:pt>
                <c:pt idx="30">
                  <c:v>7.957900141188551</c:v>
                </c:pt>
                <c:pt idx="31">
                  <c:v>7.1969857330341638</c:v>
                </c:pt>
                <c:pt idx="32">
                  <c:v>9.275895207454143</c:v>
                </c:pt>
                <c:pt idx="33">
                  <c:v>7.3170731707317076</c:v>
                </c:pt>
                <c:pt idx="34">
                  <c:v>9.2415285987844484</c:v>
                </c:pt>
                <c:pt idx="35">
                  <c:v>8.4714397335197589</c:v>
                </c:pt>
                <c:pt idx="36">
                  <c:v>8.7990875020368264</c:v>
                </c:pt>
                <c:pt idx="37">
                  <c:v>8.2550987374554872</c:v>
                </c:pt>
                <c:pt idx="38">
                  <c:v>7.9575596816976129</c:v>
                </c:pt>
                <c:pt idx="39">
                  <c:v>8.3196672133114671</c:v>
                </c:pt>
                <c:pt idx="40">
                  <c:v>9.2919826867331139</c:v>
                </c:pt>
                <c:pt idx="41">
                  <c:v>9.8576554552265279</c:v>
                </c:pt>
                <c:pt idx="42">
                  <c:v>8.2524462608558959</c:v>
                </c:pt>
                <c:pt idx="43">
                  <c:v>9.5365699873896599</c:v>
                </c:pt>
                <c:pt idx="44">
                  <c:v>8.1822115573738241</c:v>
                </c:pt>
                <c:pt idx="45">
                  <c:v>10.543991877221073</c:v>
                </c:pt>
                <c:pt idx="46">
                  <c:v>7.1345482745250095</c:v>
                </c:pt>
                <c:pt idx="47">
                  <c:v>8.1175106300734452</c:v>
                </c:pt>
                <c:pt idx="48">
                  <c:v>9.3166506256015396</c:v>
                </c:pt>
                <c:pt idx="49">
                  <c:v>9.5980343225707383</c:v>
                </c:pt>
                <c:pt idx="50">
                  <c:v>9.1911764705882355</c:v>
                </c:pt>
                <c:pt idx="51">
                  <c:v>9.3240093240093245</c:v>
                </c:pt>
                <c:pt idx="52">
                  <c:v>9.7334702102581652</c:v>
                </c:pt>
                <c:pt idx="53">
                  <c:v>9.1573012449388891</c:v>
                </c:pt>
                <c:pt idx="54">
                  <c:v>9.2784671670501258</c:v>
                </c:pt>
                <c:pt idx="55">
                  <c:v>9.7836312323612429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21152"/>
        <c:axId val="167922688"/>
      </c:lineChart>
      <c:catAx>
        <c:axId val="167921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79226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792268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7921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8688524590163941E-2"/>
          <c:y val="0.11331444759206799"/>
          <c:w val="0.78360655737704921"/>
          <c:h val="5.6657223796033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Migratorio</a:t>
            </a:r>
          </a:p>
        </c:rich>
      </c:tx>
      <c:layout>
        <c:manualLayout>
          <c:xMode val="edge"/>
          <c:yMode val="edge"/>
          <c:x val="0.1019736842105263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89679741596"/>
          <c:y val="0.24147760769598903"/>
          <c:w val="0.85855401057837333"/>
          <c:h val="0.63352360607300651"/>
        </c:manualLayout>
      </c:layout>
      <c:lineChart>
        <c:grouping val="standard"/>
        <c:varyColors val="0"/>
        <c:ser>
          <c:idx val="0"/>
          <c:order val="0"/>
          <c:tx>
            <c:v>Tasso di immigraz.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(2)'!$H$7:$H$58</c:f>
              <c:numCache>
                <c:formatCode>0.0</c:formatCode>
                <c:ptCount val="52"/>
                <c:pt idx="0">
                  <c:v>33.538063681913691</c:v>
                </c:pt>
                <c:pt idx="1">
                  <c:v>33.415941444297161</c:v>
                </c:pt>
                <c:pt idx="2">
                  <c:v>32.067656196064895</c:v>
                </c:pt>
                <c:pt idx="3">
                  <c:v>30.14388158499586</c:v>
                </c:pt>
                <c:pt idx="4">
                  <c:v>28.634888091576968</c:v>
                </c:pt>
                <c:pt idx="5">
                  <c:v>28.101136942134737</c:v>
                </c:pt>
                <c:pt idx="6">
                  <c:v>29.291193548749401</c:v>
                </c:pt>
                <c:pt idx="7">
                  <c:v>31.67955087219017</c:v>
                </c:pt>
                <c:pt idx="8">
                  <c:v>34.79163675322237</c:v>
                </c:pt>
                <c:pt idx="9">
                  <c:v>35.852819355262874</c:v>
                </c:pt>
                <c:pt idx="10">
                  <c:v>37.529964313993474</c:v>
                </c:pt>
                <c:pt idx="11">
                  <c:v>37.906659944866938</c:v>
                </c:pt>
                <c:pt idx="12">
                  <c:v>37.836177402099416</c:v>
                </c:pt>
                <c:pt idx="13">
                  <c:v>36.270892347573408</c:v>
                </c:pt>
                <c:pt idx="14">
                  <c:v>36.341187364955246</c:v>
                </c:pt>
                <c:pt idx="15">
                  <c:v>34.075139531821357</c:v>
                </c:pt>
                <c:pt idx="16">
                  <c:v>32.997634470850095</c:v>
                </c:pt>
                <c:pt idx="17">
                  <c:v>31.386293601646109</c:v>
                </c:pt>
                <c:pt idx="18">
                  <c:v>32.475162909945524</c:v>
                </c:pt>
                <c:pt idx="19">
                  <c:v>31.239768109242885</c:v>
                </c:pt>
                <c:pt idx="20">
                  <c:v>30.604437643458301</c:v>
                </c:pt>
                <c:pt idx="21">
                  <c:v>33.954247126218753</c:v>
                </c:pt>
                <c:pt idx="22">
                  <c:v>36.169453985772471</c:v>
                </c:pt>
                <c:pt idx="23">
                  <c:v>35.428613848523661</c:v>
                </c:pt>
                <c:pt idx="24">
                  <c:v>36.203969108867511</c:v>
                </c:pt>
                <c:pt idx="25">
                  <c:v>36.577271504170774</c:v>
                </c:pt>
                <c:pt idx="26">
                  <c:v>34.87767247079568</c:v>
                </c:pt>
                <c:pt idx="27">
                  <c:v>33.354469412040615</c:v>
                </c:pt>
                <c:pt idx="28">
                  <c:v>33.10685185026518</c:v>
                </c:pt>
                <c:pt idx="29">
                  <c:v>31.742796728912442</c:v>
                </c:pt>
                <c:pt idx="30">
                  <c:v>34.330281565582126</c:v>
                </c:pt>
                <c:pt idx="31">
                  <c:v>32.505243455081761</c:v>
                </c:pt>
                <c:pt idx="32">
                  <c:v>30.530679933665009</c:v>
                </c:pt>
                <c:pt idx="33">
                  <c:v>27.237001458242368</c:v>
                </c:pt>
                <c:pt idx="34">
                  <c:v>26.126501253255608</c:v>
                </c:pt>
                <c:pt idx="35">
                  <c:v>21.675036449052325</c:v>
                </c:pt>
                <c:pt idx="36">
                  <c:v>21.620578157424834</c:v>
                </c:pt>
                <c:pt idx="37">
                  <c:v>21.464131885343502</c:v>
                </c:pt>
                <c:pt idx="38">
                  <c:v>21.736021736021737</c:v>
                </c:pt>
                <c:pt idx="39">
                  <c:v>21.445302608255254</c:v>
                </c:pt>
                <c:pt idx="40">
                  <c:v>21.894816544152448</c:v>
                </c:pt>
                <c:pt idx="41">
                  <c:v>22.812313303776374</c:v>
                </c:pt>
                <c:pt idx="42">
                  <c:v>22.704303476155779</c:v>
                </c:pt>
                <c:pt idx="43">
                  <c:v>22.363818090954521</c:v>
                </c:pt>
                <c:pt idx="44">
                  <c:v>23.254548704755834</c:v>
                </c:pt>
                <c:pt idx="45">
                  <c:v>23.667906782479562</c:v>
                </c:pt>
                <c:pt idx="46">
                  <c:v>22.666687212043698</c:v>
                </c:pt>
                <c:pt idx="47">
                  <c:v>22.877247970009144</c:v>
                </c:pt>
                <c:pt idx="48">
                  <c:v>24.853756393372333</c:v>
                </c:pt>
                <c:pt idx="49">
                  <c:v>26.355145891832496</c:v>
                </c:pt>
                <c:pt idx="50">
                  <c:v>26.915649092927421</c:v>
                </c:pt>
                <c:pt idx="51">
                  <c:v>26.593931128537335</c:v>
                </c:pt>
              </c:numCache>
            </c:numRef>
          </c:val>
          <c:smooth val="0"/>
        </c:ser>
        <c:ser>
          <c:idx val="1"/>
          <c:order val="1"/>
          <c:tx>
            <c:v>Tasso di emigraz.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(2)'!$K$7:$K$58</c:f>
              <c:numCache>
                <c:formatCode>0.0</c:formatCode>
                <c:ptCount val="52"/>
                <c:pt idx="0">
                  <c:v>34.461659239419056</c:v>
                </c:pt>
                <c:pt idx="1">
                  <c:v>34.868307302172788</c:v>
                </c:pt>
                <c:pt idx="2">
                  <c:v>32.942124036359452</c:v>
                </c:pt>
                <c:pt idx="3">
                  <c:v>32.396340902822466</c:v>
                </c:pt>
                <c:pt idx="4">
                  <c:v>33.669343356683186</c:v>
                </c:pt>
                <c:pt idx="5">
                  <c:v>33.101419763561289</c:v>
                </c:pt>
                <c:pt idx="6">
                  <c:v>32.278715590147918</c:v>
                </c:pt>
                <c:pt idx="7">
                  <c:v>34.286096197117203</c:v>
                </c:pt>
                <c:pt idx="8">
                  <c:v>35.432244668043609</c:v>
                </c:pt>
                <c:pt idx="9">
                  <c:v>32.039622186671345</c:v>
                </c:pt>
                <c:pt idx="10">
                  <c:v>32.540431486121506</c:v>
                </c:pt>
                <c:pt idx="11">
                  <c:v>31.320726383421469</c:v>
                </c:pt>
                <c:pt idx="12">
                  <c:v>30.040145328206595</c:v>
                </c:pt>
                <c:pt idx="13">
                  <c:v>28.744943503120133</c:v>
                </c:pt>
                <c:pt idx="14">
                  <c:v>28.212779092499229</c:v>
                </c:pt>
                <c:pt idx="15">
                  <c:v>26.518643072029818</c:v>
                </c:pt>
                <c:pt idx="16">
                  <c:v>26.350198125542722</c:v>
                </c:pt>
                <c:pt idx="17">
                  <c:v>24.514388666279427</c:v>
                </c:pt>
                <c:pt idx="18">
                  <c:v>24.414641015431531</c:v>
                </c:pt>
                <c:pt idx="19">
                  <c:v>24.999518499258489</c:v>
                </c:pt>
                <c:pt idx="20">
                  <c:v>24.674827850038255</c:v>
                </c:pt>
                <c:pt idx="21">
                  <c:v>23.805910694639401</c:v>
                </c:pt>
                <c:pt idx="22">
                  <c:v>24.288154363045969</c:v>
                </c:pt>
                <c:pt idx="23">
                  <c:v>23.031382810905111</c:v>
                </c:pt>
                <c:pt idx="24">
                  <c:v>22.438062549066146</c:v>
                </c:pt>
                <c:pt idx="25">
                  <c:v>21.436900170418873</c:v>
                </c:pt>
                <c:pt idx="26">
                  <c:v>21.988097862023363</c:v>
                </c:pt>
                <c:pt idx="27">
                  <c:v>23.799803695049814</c:v>
                </c:pt>
                <c:pt idx="28">
                  <c:v>23.236486081242017</c:v>
                </c:pt>
                <c:pt idx="29">
                  <c:v>22.826280793824676</c:v>
                </c:pt>
                <c:pt idx="30">
                  <c:v>25.166555769862462</c:v>
                </c:pt>
                <c:pt idx="31">
                  <c:v>23.580924686437207</c:v>
                </c:pt>
                <c:pt idx="32">
                  <c:v>20.414593698175786</c:v>
                </c:pt>
                <c:pt idx="33">
                  <c:v>19.805732457838673</c:v>
                </c:pt>
                <c:pt idx="34">
                  <c:v>18.860068092193892</c:v>
                </c:pt>
                <c:pt idx="35">
                  <c:v>15.891786813542845</c:v>
                </c:pt>
                <c:pt idx="36">
                  <c:v>15.185882277238871</c:v>
                </c:pt>
                <c:pt idx="37">
                  <c:v>15.854369940626025</c:v>
                </c:pt>
                <c:pt idx="38">
                  <c:v>16.031904920793814</c:v>
                </c:pt>
                <c:pt idx="39">
                  <c:v>16.713091922005571</c:v>
                </c:pt>
                <c:pt idx="40">
                  <c:v>16.894343313247308</c:v>
                </c:pt>
                <c:pt idx="41">
                  <c:v>17.875672106405059</c:v>
                </c:pt>
                <c:pt idx="42">
                  <c:v>17.972281633644361</c:v>
                </c:pt>
                <c:pt idx="43">
                  <c:v>18.272113943028486</c:v>
                </c:pt>
                <c:pt idx="44">
                  <c:v>17.845068123703005</c:v>
                </c:pt>
                <c:pt idx="45">
                  <c:v>18.37743350169001</c:v>
                </c:pt>
                <c:pt idx="46">
                  <c:v>18.429203198915204</c:v>
                </c:pt>
                <c:pt idx="47">
                  <c:v>18.790378957233838</c:v>
                </c:pt>
                <c:pt idx="48">
                  <c:v>18.559921595050689</c:v>
                </c:pt>
                <c:pt idx="49">
                  <c:v>20.510316200708093</c:v>
                </c:pt>
                <c:pt idx="50">
                  <c:v>21.000288925046757</c:v>
                </c:pt>
                <c:pt idx="51">
                  <c:v>20.972080160624312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19296"/>
        <c:axId val="168121088"/>
      </c:lineChart>
      <c:catAx>
        <c:axId val="1681192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8121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12108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811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342105263157895E-2"/>
          <c:y val="0.11363636363636363"/>
          <c:w val="0.85526315789473684"/>
          <c:h val="5.6818181818181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Popolazione Residente
</a:t>
            </a:r>
          </a:p>
        </c:rich>
      </c:tx>
      <c:layout>
        <c:manualLayout>
          <c:xMode val="edge"/>
          <c:yMode val="edge"/>
          <c:x val="0.16225165562913907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70198675496692E-2"/>
          <c:y val="0.19472009952589833"/>
          <c:w val="0.9072847682119205"/>
          <c:h val="0.66336847465602655"/>
        </c:manualLayout>
      </c:layout>
      <c:lineChart>
        <c:grouping val="standard"/>
        <c:varyColors val="0"/>
        <c:ser>
          <c:idx val="1"/>
          <c:order val="0"/>
          <c:tx>
            <c:v>Popol. Res.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'dati (2)'!$O$7:$O$58</c:f>
              <c:numCache>
                <c:formatCode>_(* #,##0_);_(* \(#,##0\);_(* "-"_);_(@_)</c:formatCode>
                <c:ptCount val="52"/>
                <c:pt idx="0">
                  <c:v>8713.4</c:v>
                </c:pt>
                <c:pt idx="1">
                  <c:v>8725.4</c:v>
                </c:pt>
                <c:pt idx="2">
                  <c:v>8744.4</c:v>
                </c:pt>
                <c:pt idx="3">
                  <c:v>8746.6</c:v>
                </c:pt>
                <c:pt idx="4">
                  <c:v>8812.4</c:v>
                </c:pt>
                <c:pt idx="5">
                  <c:v>8866.6</c:v>
                </c:pt>
                <c:pt idx="6">
                  <c:v>8940.7999999999993</c:v>
                </c:pt>
                <c:pt idx="7">
                  <c:v>9014</c:v>
                </c:pt>
                <c:pt idx="8">
                  <c:v>9093.7999999999993</c:v>
                </c:pt>
                <c:pt idx="9">
                  <c:v>9182.4</c:v>
                </c:pt>
                <c:pt idx="10">
                  <c:v>9280</c:v>
                </c:pt>
                <c:pt idx="11">
                  <c:v>9389.6</c:v>
                </c:pt>
                <c:pt idx="12">
                  <c:v>9515.6</c:v>
                </c:pt>
                <c:pt idx="13">
                  <c:v>9642</c:v>
                </c:pt>
                <c:pt idx="14">
                  <c:v>9796</c:v>
                </c:pt>
                <c:pt idx="15">
                  <c:v>9948.6</c:v>
                </c:pt>
                <c:pt idx="16">
                  <c:v>10089.200000000001</c:v>
                </c:pt>
                <c:pt idx="17">
                  <c:v>10225.4</c:v>
                </c:pt>
                <c:pt idx="18">
                  <c:v>10368.799999999999</c:v>
                </c:pt>
                <c:pt idx="19">
                  <c:v>10443.200000000001</c:v>
                </c:pt>
                <c:pt idx="20">
                  <c:v>10512.4</c:v>
                </c:pt>
                <c:pt idx="21">
                  <c:v>10618.4</c:v>
                </c:pt>
                <c:pt idx="22">
                  <c:v>10736</c:v>
                </c:pt>
                <c:pt idx="23">
                  <c:v>10860.8</c:v>
                </c:pt>
                <c:pt idx="24">
                  <c:v>11048.4</c:v>
                </c:pt>
                <c:pt idx="25">
                  <c:v>11249.6</c:v>
                </c:pt>
                <c:pt idx="26">
                  <c:v>11435.4</c:v>
                </c:pt>
                <c:pt idx="27">
                  <c:v>11590</c:v>
                </c:pt>
                <c:pt idx="28">
                  <c:v>11752.6</c:v>
                </c:pt>
                <c:pt idx="29">
                  <c:v>11848.4</c:v>
                </c:pt>
                <c:pt idx="30">
                  <c:v>11946.6</c:v>
                </c:pt>
                <c:pt idx="31">
                  <c:v>12037.2</c:v>
                </c:pt>
                <c:pt idx="32">
                  <c:v>12132</c:v>
                </c:pt>
                <c:pt idx="33">
                  <c:v>12193</c:v>
                </c:pt>
                <c:pt idx="34">
                  <c:v>12303.2</c:v>
                </c:pt>
                <c:pt idx="35">
                  <c:v>12388.8</c:v>
                </c:pt>
                <c:pt idx="36">
                  <c:v>12476.4</c:v>
                </c:pt>
                <c:pt idx="37">
                  <c:v>12551.4</c:v>
                </c:pt>
                <c:pt idx="38">
                  <c:v>12623.4</c:v>
                </c:pt>
                <c:pt idx="39">
                  <c:v>12663</c:v>
                </c:pt>
                <c:pt idx="40">
                  <c:v>12707.4</c:v>
                </c:pt>
                <c:pt idx="41">
                  <c:v>12747.8</c:v>
                </c:pt>
                <c:pt idx="42">
                  <c:v>12793.2</c:v>
                </c:pt>
                <c:pt idx="43">
                  <c:v>12832.4</c:v>
                </c:pt>
                <c:pt idx="44">
                  <c:v>12900.2</c:v>
                </c:pt>
                <c:pt idx="45">
                  <c:v>12957.6</c:v>
                </c:pt>
                <c:pt idx="46">
                  <c:v>13001.2</c:v>
                </c:pt>
                <c:pt idx="47">
                  <c:v>13033.4</c:v>
                </c:pt>
                <c:pt idx="48">
                  <c:v>13087.4</c:v>
                </c:pt>
                <c:pt idx="49">
                  <c:v>13131.6</c:v>
                </c:pt>
                <c:pt idx="50">
                  <c:v>13180.6</c:v>
                </c:pt>
                <c:pt idx="51">
                  <c:v>13224.2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49760"/>
        <c:axId val="168151296"/>
      </c:lineChart>
      <c:catAx>
        <c:axId val="168149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81512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151296"/>
        <c:scaling>
          <c:orientation val="minMax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6814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anagrafico (saldi) </a:t>
            </a:r>
          </a:p>
        </c:rich>
      </c:tx>
      <c:layout>
        <c:manualLayout>
          <c:xMode val="edge"/>
          <c:yMode val="edge"/>
          <c:x val="1.9736842105263157E-2"/>
          <c:y val="1.9736842105263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55280593519662"/>
          <c:y val="0.24013196464452585"/>
          <c:w val="0.87829088438477265"/>
          <c:h val="0.62829048283704714"/>
        </c:manualLayout>
      </c:layout>
      <c:lineChart>
        <c:grouping val="standard"/>
        <c:varyColors val="0"/>
        <c:ser>
          <c:idx val="1"/>
          <c:order val="0"/>
          <c:tx>
            <c:v>saldo naturale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(2)'!$E$7:$E$58</c:f>
              <c:numCache>
                <c:formatCode>0.0</c:formatCode>
                <c:ptCount val="52"/>
                <c:pt idx="0">
                  <c:v>12.837978249324621</c:v>
                </c:pt>
                <c:pt idx="1">
                  <c:v>12.956025589303211</c:v>
                </c:pt>
                <c:pt idx="2">
                  <c:v>13.163042227591763</c:v>
                </c:pt>
                <c:pt idx="3">
                  <c:v>12.595384756826331</c:v>
                </c:pt>
                <c:pt idx="4">
                  <c:v>12.529187311350304</c:v>
                </c:pt>
                <c:pt idx="5">
                  <c:v>11.131851349058206</c:v>
                </c:pt>
                <c:pt idx="6">
                  <c:v>11.321136156878604</c:v>
                </c:pt>
                <c:pt idx="7">
                  <c:v>10.760353777262903</c:v>
                </c:pt>
                <c:pt idx="8">
                  <c:v>9.4544892256375714</c:v>
                </c:pt>
                <c:pt idx="9">
                  <c:v>8.5029913874339815</c:v>
                </c:pt>
                <c:pt idx="10">
                  <c:v>8.1784951135118735</c:v>
                </c:pt>
                <c:pt idx="11">
                  <c:v>7.7229188342683077</c:v>
                </c:pt>
                <c:pt idx="12">
                  <c:v>8.0714353808509962</c:v>
                </c:pt>
                <c:pt idx="13">
                  <c:v>8.1740166616145267</c:v>
                </c:pt>
                <c:pt idx="14">
                  <c:v>7.7168432966354557</c:v>
                </c:pt>
                <c:pt idx="15">
                  <c:v>7.9008944217659502</c:v>
                </c:pt>
                <c:pt idx="16">
                  <c:v>7.3860403836748532</c:v>
                </c:pt>
                <c:pt idx="17">
                  <c:v>6.5371703110078476</c:v>
                </c:pt>
                <c:pt idx="18">
                  <c:v>5.8657291858872895</c:v>
                </c:pt>
                <c:pt idx="19">
                  <c:v>5.12316788967855</c:v>
                </c:pt>
                <c:pt idx="20">
                  <c:v>4.8584544758990047</c:v>
                </c:pt>
                <c:pt idx="21">
                  <c:v>4.0403657194885998</c:v>
                </c:pt>
                <c:pt idx="22">
                  <c:v>3.2471798336993452</c:v>
                </c:pt>
                <c:pt idx="23">
                  <c:v>3.2292188630922554</c:v>
                </c:pt>
                <c:pt idx="24">
                  <c:v>3.3593193726836215</c:v>
                </c:pt>
                <c:pt idx="25">
                  <c:v>2.9060902323078301</c:v>
                </c:pt>
                <c:pt idx="26">
                  <c:v>3.4912938064800532</c:v>
                </c:pt>
                <c:pt idx="27">
                  <c:v>3.8739826452526342</c:v>
                </c:pt>
                <c:pt idx="28">
                  <c:v>4.0612442487126534</c:v>
                </c:pt>
                <c:pt idx="29">
                  <c:v>3.396767975271529</c:v>
                </c:pt>
                <c:pt idx="30">
                  <c:v>3.2511012473784842</c:v>
                </c:pt>
                <c:pt idx="31">
                  <c:v>2.7575142262665762</c:v>
                </c:pt>
                <c:pt idx="32">
                  <c:v>1.8242122719734661</c:v>
                </c:pt>
                <c:pt idx="33">
                  <c:v>1.6477314856770942</c:v>
                </c:pt>
                <c:pt idx="34">
                  <c:v>1.7308807080281838</c:v>
                </c:pt>
                <c:pt idx="35">
                  <c:v>1.1501700955775149</c:v>
                </c:pt>
                <c:pt idx="36">
                  <c:v>0.61129610861766637</c:v>
                </c:pt>
                <c:pt idx="37">
                  <c:v>0.38357346630546829</c:v>
                </c:pt>
                <c:pt idx="38">
                  <c:v>1.5888904777793669E-2</c:v>
                </c:pt>
                <c:pt idx="39">
                  <c:v>-0.58559128893390744</c:v>
                </c:pt>
                <c:pt idx="40">
                  <c:v>-0.48900526863741051</c:v>
                </c:pt>
                <c:pt idx="41">
                  <c:v>-0.75464578813319505</c:v>
                </c:pt>
                <c:pt idx="42">
                  <c:v>-0.17235841148220399</c:v>
                </c:pt>
                <c:pt idx="43">
                  <c:v>-3.1234382808595709E-2</c:v>
                </c:pt>
                <c:pt idx="44">
                  <c:v>-0.1399003598548145</c:v>
                </c:pt>
                <c:pt idx="45">
                  <c:v>-0.8508071065597228</c:v>
                </c:pt>
                <c:pt idx="46">
                  <c:v>-0.87831486817572446</c:v>
                </c:pt>
                <c:pt idx="47">
                  <c:v>-1.613237768200779</c:v>
                </c:pt>
                <c:pt idx="48">
                  <c:v>-2.1591987994242134</c:v>
                </c:pt>
                <c:pt idx="49">
                  <c:v>-1.8770601880112319</c:v>
                </c:pt>
                <c:pt idx="50">
                  <c:v>-1.5966910478855247</c:v>
                </c:pt>
                <c:pt idx="51">
                  <c:v>-1.727469030571656</c:v>
                </c:pt>
              </c:numCache>
            </c:numRef>
          </c:val>
          <c:smooth val="0"/>
        </c:ser>
        <c:ser>
          <c:idx val="2"/>
          <c:order val="1"/>
          <c:tx>
            <c:v>saldo migratorio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(2)'!$L$7:$L$58</c:f>
              <c:numCache>
                <c:formatCode>0.0</c:formatCode>
                <c:ptCount val="52"/>
                <c:pt idx="0">
                  <c:v>-0.92359555750536848</c:v>
                </c:pt>
                <c:pt idx="1">
                  <c:v>-1.4523658578756269</c:v>
                </c:pt>
                <c:pt idx="2">
                  <c:v>-0.8744678402945576</c:v>
                </c:pt>
                <c:pt idx="3">
                  <c:v>-2.2524593178266068</c:v>
                </c:pt>
                <c:pt idx="4">
                  <c:v>-5.0344552651062138</c:v>
                </c:pt>
                <c:pt idx="5">
                  <c:v>-5.000282821426552</c:v>
                </c:pt>
                <c:pt idx="6">
                  <c:v>-2.9875220413985204</c:v>
                </c:pt>
                <c:pt idx="7">
                  <c:v>-2.6065453249270387</c:v>
                </c:pt>
                <c:pt idx="8">
                  <c:v>-0.64060791482123725</c:v>
                </c:pt>
                <c:pt idx="9">
                  <c:v>3.813197168591528</c:v>
                </c:pt>
                <c:pt idx="10">
                  <c:v>4.9895328278719653</c:v>
                </c:pt>
                <c:pt idx="11">
                  <c:v>6.585933561445473</c:v>
                </c:pt>
                <c:pt idx="12">
                  <c:v>7.7960320738928246</c:v>
                </c:pt>
                <c:pt idx="13">
                  <c:v>7.5259488444532714</c:v>
                </c:pt>
                <c:pt idx="14">
                  <c:v>8.1284082724560154</c:v>
                </c:pt>
                <c:pt idx="15">
                  <c:v>7.5564964597915365</c:v>
                </c:pt>
                <c:pt idx="16">
                  <c:v>6.6474363453073675</c:v>
                </c:pt>
                <c:pt idx="17">
                  <c:v>6.8719049353666826</c:v>
                </c:pt>
                <c:pt idx="18">
                  <c:v>8.0605218945139896</c:v>
                </c:pt>
                <c:pt idx="19">
                  <c:v>6.2402496099843985</c:v>
                </c:pt>
                <c:pt idx="20">
                  <c:v>5.9296097934200453</c:v>
                </c:pt>
                <c:pt idx="21">
                  <c:v>10.148336431579345</c:v>
                </c:pt>
                <c:pt idx="22">
                  <c:v>11.881299622726505</c:v>
                </c:pt>
                <c:pt idx="23">
                  <c:v>12.397231037618546</c:v>
                </c:pt>
                <c:pt idx="24">
                  <c:v>13.765906559801364</c:v>
                </c:pt>
                <c:pt idx="25">
                  <c:v>15.140371333751908</c:v>
                </c:pt>
                <c:pt idx="26">
                  <c:v>12.889574608772314</c:v>
                </c:pt>
                <c:pt idx="27">
                  <c:v>9.5546657169908009</c:v>
                </c:pt>
                <c:pt idx="28">
                  <c:v>9.8703657690231577</c:v>
                </c:pt>
                <c:pt idx="29">
                  <c:v>8.9165159350877641</c:v>
                </c:pt>
                <c:pt idx="30">
                  <c:v>9.1637257957196656</c:v>
                </c:pt>
                <c:pt idx="31">
                  <c:v>8.9243187686445555</c:v>
                </c:pt>
                <c:pt idx="32">
                  <c:v>10.11608623548922</c:v>
                </c:pt>
                <c:pt idx="33">
                  <c:v>7.4312690004036943</c:v>
                </c:pt>
                <c:pt idx="34">
                  <c:v>7.2664331610617152</c:v>
                </c:pt>
                <c:pt idx="35">
                  <c:v>5.7832496355094776</c:v>
                </c:pt>
                <c:pt idx="36">
                  <c:v>6.4346958801859619</c:v>
                </c:pt>
                <c:pt idx="37">
                  <c:v>5.6097619447174747</c:v>
                </c:pt>
                <c:pt idx="38">
                  <c:v>5.704116815227926</c:v>
                </c:pt>
                <c:pt idx="39">
                  <c:v>4.7322106862496831</c:v>
                </c:pt>
                <c:pt idx="40">
                  <c:v>5.0004732309051327</c:v>
                </c:pt>
                <c:pt idx="41">
                  <c:v>4.9366411973713173</c:v>
                </c:pt>
                <c:pt idx="42">
                  <c:v>4.7320218425114184</c:v>
                </c:pt>
                <c:pt idx="43">
                  <c:v>4.0917041479260368</c:v>
                </c:pt>
                <c:pt idx="44">
                  <c:v>5.4094805810528266</c:v>
                </c:pt>
                <c:pt idx="45">
                  <c:v>5.2904732807895503</c:v>
                </c:pt>
                <c:pt idx="46">
                  <c:v>4.237484013128495</c:v>
                </c:pt>
                <c:pt idx="47">
                  <c:v>4.0868690127753071</c:v>
                </c:pt>
                <c:pt idx="48">
                  <c:v>6.2938347983216447</c:v>
                </c:pt>
                <c:pt idx="49">
                  <c:v>5.8448296911244046</c:v>
                </c:pt>
                <c:pt idx="50">
                  <c:v>5.9153601678806575</c:v>
                </c:pt>
                <c:pt idx="51">
                  <c:v>5.6218509679130211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2944"/>
        <c:axId val="194671360"/>
      </c:lineChart>
      <c:catAx>
        <c:axId val="295229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4671360"/>
        <c:crosses val="max"/>
        <c:auto val="1"/>
        <c:lblAlgn val="ctr"/>
        <c:lblOffset val="100"/>
        <c:tickLblSkip val="3"/>
        <c:tickMarkSkip val="1"/>
        <c:noMultiLvlLbl val="0"/>
      </c:catAx>
      <c:valAx>
        <c:axId val="194671360"/>
        <c:scaling>
          <c:orientation val="maxMin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952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236842105263164E-2"/>
          <c:y val="0.10526315789473684"/>
          <c:w val="0.75986842105263153"/>
          <c:h val="6.57894736842105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it-IT"/>
              <a:t>Movimento Naturale</a:t>
            </a:r>
          </a:p>
        </c:rich>
      </c:tx>
      <c:layout>
        <c:manualLayout>
          <c:xMode val="edge"/>
          <c:yMode val="edge"/>
          <c:x val="0.12459016393442623"/>
          <c:y val="3.39943342776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9016393442623"/>
          <c:y val="0.24362606232294617"/>
          <c:w val="0.85901639344262293"/>
          <c:h val="0.63172804532577909"/>
        </c:manualLayout>
      </c:layout>
      <c:lineChart>
        <c:grouping val="standard"/>
        <c:varyColors val="0"/>
        <c:ser>
          <c:idx val="0"/>
          <c:order val="0"/>
          <c:tx>
            <c:v>Tasso Natalità.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(2)'!$C$7:$C$58</c:f>
              <c:numCache>
                <c:formatCode>0.0</c:formatCode>
                <c:ptCount val="52"/>
                <c:pt idx="0">
                  <c:v>20.676995543651437</c:v>
                </c:pt>
                <c:pt idx="1">
                  <c:v>21.151518644458534</c:v>
                </c:pt>
                <c:pt idx="2">
                  <c:v>21.551029800943507</c:v>
                </c:pt>
                <c:pt idx="3">
                  <c:v>21.271949986209432</c:v>
                </c:pt>
                <c:pt idx="4">
                  <c:v>21.026254342502419</c:v>
                </c:pt>
                <c:pt idx="5">
                  <c:v>19.70699700209288</c:v>
                </c:pt>
                <c:pt idx="6">
                  <c:v>19.654750272358687</c:v>
                </c:pt>
                <c:pt idx="7">
                  <c:v>19.248334707153521</c:v>
                </c:pt>
                <c:pt idx="8">
                  <c:v>18.202100752162053</c:v>
                </c:pt>
                <c:pt idx="9">
                  <c:v>17.707260415068703</c:v>
                </c:pt>
                <c:pt idx="10">
                  <c:v>17.680301107459353</c:v>
                </c:pt>
                <c:pt idx="11">
                  <c:v>17.14058930161216</c:v>
                </c:pt>
                <c:pt idx="12">
                  <c:v>17.646996515088922</c:v>
                </c:pt>
                <c:pt idx="13">
                  <c:v>17.706885197922002</c:v>
                </c:pt>
                <c:pt idx="14">
                  <c:v>16.89474225743389</c:v>
                </c:pt>
                <c:pt idx="15">
                  <c:v>16.693171803936263</c:v>
                </c:pt>
                <c:pt idx="16">
                  <c:v>16.289213386699135</c:v>
                </c:pt>
                <c:pt idx="17">
                  <c:v>15.102438640189815</c:v>
                </c:pt>
                <c:pt idx="18">
                  <c:v>14.198172300939101</c:v>
                </c:pt>
                <c:pt idx="19">
                  <c:v>13.482020762311974</c:v>
                </c:pt>
                <c:pt idx="20">
                  <c:v>13.045141545524102</c:v>
                </c:pt>
                <c:pt idx="21">
                  <c:v>12.405629955612884</c:v>
                </c:pt>
                <c:pt idx="22">
                  <c:v>11.712371192071625</c:v>
                </c:pt>
                <c:pt idx="23">
                  <c:v>11.673440602787522</c:v>
                </c:pt>
                <c:pt idx="24">
                  <c:v>11.611560440362952</c:v>
                </c:pt>
                <c:pt idx="25">
                  <c:v>11.211767871557987</c:v>
                </c:pt>
                <c:pt idx="26">
                  <c:v>11.373154066563808</c:v>
                </c:pt>
                <c:pt idx="27">
                  <c:v>11.55245945781615</c:v>
                </c:pt>
                <c:pt idx="28">
                  <c:v>11.892419867538321</c:v>
                </c:pt>
                <c:pt idx="29">
                  <c:v>11.277269677901478</c:v>
                </c:pt>
                <c:pt idx="30">
                  <c:v>11.45465724464958</c:v>
                </c:pt>
                <c:pt idx="31">
                  <c:v>11.063481319930142</c:v>
                </c:pt>
                <c:pt idx="32">
                  <c:v>10.447761194029852</c:v>
                </c:pt>
                <c:pt idx="33">
                  <c:v>10.067639377487044</c:v>
                </c:pt>
                <c:pt idx="34">
                  <c:v>10.27098080518611</c:v>
                </c:pt>
                <c:pt idx="35">
                  <c:v>9.5091527620281866</c:v>
                </c:pt>
                <c:pt idx="36">
                  <c:v>9.1372681498640667</c:v>
                </c:pt>
                <c:pt idx="37">
                  <c:v>9.125852052517601</c:v>
                </c:pt>
                <c:pt idx="38">
                  <c:v>8.7547865325643102</c:v>
                </c:pt>
                <c:pt idx="39">
                  <c:v>8.4673335021524441</c:v>
                </c:pt>
                <c:pt idx="40">
                  <c:v>8.5339306558980361</c:v>
                </c:pt>
                <c:pt idx="41">
                  <c:v>8.521208691003995</c:v>
                </c:pt>
                <c:pt idx="42">
                  <c:v>8.5552447881166707</c:v>
                </c:pt>
                <c:pt idx="43">
                  <c:v>8.6675412293853089</c:v>
                </c:pt>
                <c:pt idx="44">
                  <c:v>8.5183774667153713</c:v>
                </c:pt>
                <c:pt idx="45">
                  <c:v>8.0904021223770002</c:v>
                </c:pt>
                <c:pt idx="46">
                  <c:v>7.7969705841564316</c:v>
                </c:pt>
                <c:pt idx="47">
                  <c:v>7.497714579828382</c:v>
                </c:pt>
                <c:pt idx="48">
                  <c:v>7.2738966647269612</c:v>
                </c:pt>
                <c:pt idx="49">
                  <c:v>7.523501403979977</c:v>
                </c:pt>
                <c:pt idx="50">
                  <c:v>7.7401499368926867</c:v>
                </c:pt>
                <c:pt idx="51">
                  <c:v>7.7281509262416188</c:v>
                </c:pt>
              </c:numCache>
            </c:numRef>
          </c:val>
          <c:smooth val="0"/>
        </c:ser>
        <c:ser>
          <c:idx val="1"/>
          <c:order val="1"/>
          <c:tx>
            <c:v>Tasso di mortal.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'quozienti (2)'!$A$7:$A$58</c:f>
              <c:numCache>
                <c:formatCode>0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'quozienti (2)'!$D$7:$D$58</c:f>
              <c:numCache>
                <c:formatCode>0.0</c:formatCode>
                <c:ptCount val="52"/>
                <c:pt idx="0">
                  <c:v>7.8390172943268146</c:v>
                </c:pt>
                <c:pt idx="1">
                  <c:v>8.1954930551553211</c:v>
                </c:pt>
                <c:pt idx="2">
                  <c:v>8.3879875733517437</c:v>
                </c:pt>
                <c:pt idx="3">
                  <c:v>8.676565229383101</c:v>
                </c:pt>
                <c:pt idx="4">
                  <c:v>8.497067031152115</c:v>
                </c:pt>
                <c:pt idx="5">
                  <c:v>8.5751456530346744</c:v>
                </c:pt>
                <c:pt idx="6">
                  <c:v>8.3336141154800831</c:v>
                </c:pt>
                <c:pt idx="7">
                  <c:v>8.4879809298906146</c:v>
                </c:pt>
                <c:pt idx="8">
                  <c:v>8.7476115265244818</c:v>
                </c:pt>
                <c:pt idx="9">
                  <c:v>9.204269027634723</c:v>
                </c:pt>
                <c:pt idx="10">
                  <c:v>9.5018059939474799</c:v>
                </c:pt>
                <c:pt idx="11">
                  <c:v>9.4176704673438518</c:v>
                </c:pt>
                <c:pt idx="12">
                  <c:v>9.5755611342379279</c:v>
                </c:pt>
                <c:pt idx="13">
                  <c:v>9.5328685363074772</c:v>
                </c:pt>
                <c:pt idx="14">
                  <c:v>9.1778989607984354</c:v>
                </c:pt>
                <c:pt idx="15">
                  <c:v>8.7922773821703135</c:v>
                </c:pt>
                <c:pt idx="16">
                  <c:v>8.9031730030242819</c:v>
                </c:pt>
                <c:pt idx="17">
                  <c:v>8.5652683291819685</c:v>
                </c:pt>
                <c:pt idx="18">
                  <c:v>8.3324431150518112</c:v>
                </c:pt>
                <c:pt idx="19">
                  <c:v>8.3588528726334239</c:v>
                </c:pt>
                <c:pt idx="20">
                  <c:v>8.186687069625096</c:v>
                </c:pt>
                <c:pt idx="21">
                  <c:v>8.3652642361242844</c:v>
                </c:pt>
                <c:pt idx="22">
                  <c:v>8.465191358372282</c:v>
                </c:pt>
                <c:pt idx="23">
                  <c:v>8.4442217396952675</c:v>
                </c:pt>
                <c:pt idx="24">
                  <c:v>8.2522410676793321</c:v>
                </c:pt>
                <c:pt idx="25">
                  <c:v>8.3056776392501579</c:v>
                </c:pt>
                <c:pt idx="26">
                  <c:v>7.881860260083756</c:v>
                </c:pt>
                <c:pt idx="27">
                  <c:v>7.6784768125635168</c:v>
                </c:pt>
                <c:pt idx="28">
                  <c:v>7.8311756188256654</c:v>
                </c:pt>
                <c:pt idx="29">
                  <c:v>7.8805017026299469</c:v>
                </c:pt>
                <c:pt idx="30">
                  <c:v>8.2035559972710974</c:v>
                </c:pt>
                <c:pt idx="31">
                  <c:v>8.3059670936635648</c:v>
                </c:pt>
                <c:pt idx="32">
                  <c:v>8.6235489220563846</c:v>
                </c:pt>
                <c:pt idx="33">
                  <c:v>8.4199078918099506</c:v>
                </c:pt>
                <c:pt idx="34">
                  <c:v>8.5401000971579251</c:v>
                </c:pt>
                <c:pt idx="35">
                  <c:v>8.3589826664506734</c:v>
                </c:pt>
                <c:pt idx="36">
                  <c:v>8.5259720412463995</c:v>
                </c:pt>
                <c:pt idx="37">
                  <c:v>8.7422785862121337</c:v>
                </c:pt>
                <c:pt idx="38">
                  <c:v>8.7388976277865158</c:v>
                </c:pt>
                <c:pt idx="39">
                  <c:v>9.0529247910863511</c:v>
                </c:pt>
                <c:pt idx="40">
                  <c:v>9.0229359245354459</c:v>
                </c:pt>
                <c:pt idx="41">
                  <c:v>9.2758544791371875</c:v>
                </c:pt>
                <c:pt idx="42">
                  <c:v>8.7276031995988745</c:v>
                </c:pt>
                <c:pt idx="43">
                  <c:v>8.6987756121939039</c:v>
                </c:pt>
                <c:pt idx="44">
                  <c:v>8.6582778265701865</c:v>
                </c:pt>
                <c:pt idx="45">
                  <c:v>8.9412092289367227</c:v>
                </c:pt>
                <c:pt idx="46">
                  <c:v>8.6752854523321563</c:v>
                </c:pt>
                <c:pt idx="47">
                  <c:v>9.1109523480291621</c:v>
                </c:pt>
                <c:pt idx="48">
                  <c:v>9.4330954641511742</c:v>
                </c:pt>
                <c:pt idx="49">
                  <c:v>9.4005615919912096</c:v>
                </c:pt>
                <c:pt idx="50">
                  <c:v>9.3368409847782114</c:v>
                </c:pt>
                <c:pt idx="51">
                  <c:v>9.4556199568132744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70432"/>
        <c:axId val="194771968"/>
      </c:lineChart>
      <c:catAx>
        <c:axId val="194770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47719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477196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4770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8688524590163941E-2"/>
          <c:y val="0.11331444759206799"/>
          <c:w val="0.78360655737704921"/>
          <c:h val="5.6657223796033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38100</xdr:rowOff>
    </xdr:from>
    <xdr:to>
      <xdr:col>10</xdr:col>
      <xdr:colOff>0</xdr:colOff>
      <xdr:row>25</xdr:row>
      <xdr:rowOff>152400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9</xdr:col>
      <xdr:colOff>552450</xdr:colOff>
      <xdr:row>44</xdr:row>
      <xdr:rowOff>133350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9525</xdr:rowOff>
    </xdr:from>
    <xdr:to>
      <xdr:col>4</xdr:col>
      <xdr:colOff>571500</xdr:colOff>
      <xdr:row>44</xdr:row>
      <xdr:rowOff>152400</xdr:rowOff>
    </xdr:to>
    <xdr:graphicFrame macro="">
      <xdr:nvGraphicFramePr>
        <xdr:cNvPr id="4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5</xdr:col>
      <xdr:colOff>0</xdr:colOff>
      <xdr:row>25</xdr:row>
      <xdr:rowOff>123825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38100</xdr:rowOff>
    </xdr:from>
    <xdr:to>
      <xdr:col>10</xdr:col>
      <xdr:colOff>0</xdr:colOff>
      <xdr:row>25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9</xdr:col>
      <xdr:colOff>552450</xdr:colOff>
      <xdr:row>44</xdr:row>
      <xdr:rowOff>133350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9525</xdr:rowOff>
    </xdr:from>
    <xdr:to>
      <xdr:col>4</xdr:col>
      <xdr:colOff>571500</xdr:colOff>
      <xdr:row>44</xdr:row>
      <xdr:rowOff>152400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5</xdr:col>
      <xdr:colOff>0</xdr:colOff>
      <xdr:row>25</xdr:row>
      <xdr:rowOff>123825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vecchi/Desktop/Movimento%20popolazione/Mov%20Popolazione%20Sicil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2"/>
      <sheetName val="Province (2)"/>
      <sheetName val="menu3"/>
      <sheetName val="Province"/>
      <sheetName val="MENU"/>
      <sheetName val="BASE"/>
      <sheetName val="tp"/>
      <sheetName val="pa"/>
      <sheetName val="me"/>
      <sheetName val="ag"/>
      <sheetName val="cl"/>
      <sheetName val="en"/>
      <sheetName val="ct"/>
      <sheetName val="rg"/>
      <sheetName val="sr"/>
      <sheetName val="dati"/>
      <sheetName val="quozienti"/>
      <sheetName val="grafici"/>
      <sheetName val="dati (2)"/>
      <sheetName val="quozienti (2)"/>
      <sheetName val="grafici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2">
          <cell r="C62">
            <v>2013</v>
          </cell>
        </row>
      </sheetData>
      <sheetData sheetId="16">
        <row r="7">
          <cell r="A7">
            <v>1958</v>
          </cell>
          <cell r="C7" t="e">
            <v>#DIV/0!</v>
          </cell>
          <cell r="D7" t="e">
            <v>#DIV/0!</v>
          </cell>
          <cell r="E7" t="e">
            <v>#DIV/0!</v>
          </cell>
          <cell r="H7" t="e">
            <v>#DIV/0!</v>
          </cell>
          <cell r="K7" t="e">
            <v>#DIV/0!</v>
          </cell>
          <cell r="L7" t="e">
            <v>#DIV/0!</v>
          </cell>
        </row>
        <row r="8">
          <cell r="A8">
            <v>1959</v>
          </cell>
          <cell r="C8" t="e">
            <v>#DIV/0!</v>
          </cell>
          <cell r="D8" t="e">
            <v>#DIV/0!</v>
          </cell>
          <cell r="E8" t="e">
            <v>#DIV/0!</v>
          </cell>
          <cell r="H8" t="e">
            <v>#DIV/0!</v>
          </cell>
          <cell r="K8" t="e">
            <v>#DIV/0!</v>
          </cell>
          <cell r="L8" t="e">
            <v>#DIV/0!</v>
          </cell>
        </row>
        <row r="9">
          <cell r="A9">
            <v>1960</v>
          </cell>
          <cell r="C9" t="e">
            <v>#DIV/0!</v>
          </cell>
          <cell r="D9" t="e">
            <v>#DIV/0!</v>
          </cell>
          <cell r="E9" t="e">
            <v>#DIV/0!</v>
          </cell>
          <cell r="H9" t="e">
            <v>#DIV/0!</v>
          </cell>
          <cell r="K9" t="e">
            <v>#DIV/0!</v>
          </cell>
          <cell r="L9" t="e">
            <v>#DIV/0!</v>
          </cell>
        </row>
        <row r="10">
          <cell r="A10">
            <v>1961</v>
          </cell>
          <cell r="C10" t="e">
            <v>#DIV/0!</v>
          </cell>
          <cell r="D10" t="e">
            <v>#DIV/0!</v>
          </cell>
          <cell r="E10" t="e">
            <v>#DIV/0!</v>
          </cell>
          <cell r="H10" t="e">
            <v>#DIV/0!</v>
          </cell>
          <cell r="K10" t="e">
            <v>#DIV/0!</v>
          </cell>
          <cell r="L10" t="e">
            <v>#DIV/0!</v>
          </cell>
        </row>
        <row r="11">
          <cell r="A11">
            <v>1962</v>
          </cell>
          <cell r="C11" t="e">
            <v>#DIV/0!</v>
          </cell>
          <cell r="D11" t="e">
            <v>#DIV/0!</v>
          </cell>
          <cell r="E11" t="e">
            <v>#DIV/0!</v>
          </cell>
          <cell r="H11" t="e">
            <v>#DIV/0!</v>
          </cell>
          <cell r="K11" t="e">
            <v>#DIV/0!</v>
          </cell>
          <cell r="L11" t="e">
            <v>#DIV/0!</v>
          </cell>
        </row>
        <row r="12">
          <cell r="A12">
            <v>1963</v>
          </cell>
          <cell r="C12" t="e">
            <v>#DIV/0!</v>
          </cell>
          <cell r="D12" t="e">
            <v>#DIV/0!</v>
          </cell>
          <cell r="E12" t="e">
            <v>#DIV/0!</v>
          </cell>
          <cell r="H12" t="e">
            <v>#DIV/0!</v>
          </cell>
          <cell r="K12" t="e">
            <v>#DIV/0!</v>
          </cell>
          <cell r="L12" t="e">
            <v>#DIV/0!</v>
          </cell>
        </row>
        <row r="13">
          <cell r="A13">
            <v>1964</v>
          </cell>
          <cell r="C13" t="e">
            <v>#DIV/0!</v>
          </cell>
          <cell r="D13" t="e">
            <v>#DIV/0!</v>
          </cell>
          <cell r="E13" t="e">
            <v>#DIV/0!</v>
          </cell>
          <cell r="H13" t="e">
            <v>#DIV/0!</v>
          </cell>
          <cell r="K13" t="e">
            <v>#DIV/0!</v>
          </cell>
          <cell r="L13" t="e">
            <v>#DIV/0!</v>
          </cell>
        </row>
        <row r="14">
          <cell r="A14">
            <v>1965</v>
          </cell>
          <cell r="C14" t="e">
            <v>#DIV/0!</v>
          </cell>
          <cell r="D14" t="e">
            <v>#DIV/0!</v>
          </cell>
          <cell r="E14" t="e">
            <v>#DIV/0!</v>
          </cell>
          <cell r="H14" t="e">
            <v>#DIV/0!</v>
          </cell>
          <cell r="K14" t="e">
            <v>#DIV/0!</v>
          </cell>
          <cell r="L14" t="e">
            <v>#DIV/0!</v>
          </cell>
        </row>
        <row r="15">
          <cell r="A15">
            <v>1966</v>
          </cell>
          <cell r="C15" t="e">
            <v>#DIV/0!</v>
          </cell>
          <cell r="D15" t="e">
            <v>#DIV/0!</v>
          </cell>
          <cell r="E15" t="e">
            <v>#DIV/0!</v>
          </cell>
          <cell r="H15" t="e">
            <v>#DIV/0!</v>
          </cell>
          <cell r="K15" t="e">
            <v>#DIV/0!</v>
          </cell>
          <cell r="L15" t="e">
            <v>#DIV/0!</v>
          </cell>
        </row>
        <row r="16">
          <cell r="A16">
            <v>1967</v>
          </cell>
          <cell r="C16" t="e">
            <v>#DIV/0!</v>
          </cell>
          <cell r="D16" t="e">
            <v>#DIV/0!</v>
          </cell>
          <cell r="E16" t="e">
            <v>#DIV/0!</v>
          </cell>
          <cell r="H16" t="e">
            <v>#DIV/0!</v>
          </cell>
          <cell r="K16" t="e">
            <v>#DIV/0!</v>
          </cell>
          <cell r="L16" t="e">
            <v>#DIV/0!</v>
          </cell>
        </row>
        <row r="17">
          <cell r="A17">
            <v>1968</v>
          </cell>
          <cell r="C17" t="e">
            <v>#DIV/0!</v>
          </cell>
          <cell r="D17" t="e">
            <v>#DIV/0!</v>
          </cell>
          <cell r="E17" t="e">
            <v>#DIV/0!</v>
          </cell>
          <cell r="H17" t="e">
            <v>#DIV/0!</v>
          </cell>
          <cell r="K17" t="e">
            <v>#DIV/0!</v>
          </cell>
          <cell r="L17" t="e">
            <v>#DIV/0!</v>
          </cell>
        </row>
        <row r="18">
          <cell r="A18">
            <v>1969</v>
          </cell>
          <cell r="C18" t="e">
            <v>#DIV/0!</v>
          </cell>
          <cell r="D18" t="e">
            <v>#DIV/0!</v>
          </cell>
          <cell r="E18" t="e">
            <v>#DIV/0!</v>
          </cell>
          <cell r="H18" t="e">
            <v>#DIV/0!</v>
          </cell>
          <cell r="K18" t="e">
            <v>#DIV/0!</v>
          </cell>
          <cell r="L18" t="e">
            <v>#DIV/0!</v>
          </cell>
        </row>
        <row r="19">
          <cell r="A19">
            <v>1970</v>
          </cell>
          <cell r="C19" t="e">
            <v>#DIV/0!</v>
          </cell>
          <cell r="D19" t="e">
            <v>#DIV/0!</v>
          </cell>
          <cell r="E19" t="e">
            <v>#DIV/0!</v>
          </cell>
          <cell r="H19" t="e">
            <v>#DIV/0!</v>
          </cell>
          <cell r="K19" t="e">
            <v>#DIV/0!</v>
          </cell>
          <cell r="L19" t="e">
            <v>#DIV/0!</v>
          </cell>
        </row>
        <row r="20">
          <cell r="A20">
            <v>1971</v>
          </cell>
          <cell r="C20" t="e">
            <v>#DIV/0!</v>
          </cell>
          <cell r="D20" t="e">
            <v>#DIV/0!</v>
          </cell>
          <cell r="E20" t="e">
            <v>#DIV/0!</v>
          </cell>
          <cell r="H20" t="e">
            <v>#DIV/0!</v>
          </cell>
          <cell r="K20" t="e">
            <v>#DIV/0!</v>
          </cell>
          <cell r="L20" t="e">
            <v>#DIV/0!</v>
          </cell>
        </row>
        <row r="21">
          <cell r="A21">
            <v>1972</v>
          </cell>
          <cell r="C21" t="e">
            <v>#DIV/0!</v>
          </cell>
          <cell r="D21" t="e">
            <v>#DIV/0!</v>
          </cell>
          <cell r="E21" t="e">
            <v>#DIV/0!</v>
          </cell>
          <cell r="H21" t="e">
            <v>#DIV/0!</v>
          </cell>
          <cell r="K21" t="e">
            <v>#DIV/0!</v>
          </cell>
          <cell r="L21" t="e">
            <v>#DIV/0!</v>
          </cell>
        </row>
        <row r="22">
          <cell r="A22">
            <v>1973</v>
          </cell>
          <cell r="C22" t="e">
            <v>#DIV/0!</v>
          </cell>
          <cell r="D22" t="e">
            <v>#DIV/0!</v>
          </cell>
          <cell r="E22" t="e">
            <v>#DIV/0!</v>
          </cell>
          <cell r="H22" t="e">
            <v>#DIV/0!</v>
          </cell>
          <cell r="K22" t="e">
            <v>#DIV/0!</v>
          </cell>
          <cell r="L22" t="e">
            <v>#DIV/0!</v>
          </cell>
        </row>
        <row r="23">
          <cell r="A23">
            <v>1974</v>
          </cell>
          <cell r="C23" t="e">
            <v>#DIV/0!</v>
          </cell>
          <cell r="D23" t="e">
            <v>#DIV/0!</v>
          </cell>
          <cell r="E23" t="e">
            <v>#DIV/0!</v>
          </cell>
          <cell r="H23" t="e">
            <v>#DIV/0!</v>
          </cell>
          <cell r="K23" t="e">
            <v>#DIV/0!</v>
          </cell>
          <cell r="L23" t="e">
            <v>#DIV/0!</v>
          </cell>
        </row>
        <row r="24">
          <cell r="A24">
            <v>1975</v>
          </cell>
          <cell r="C24" t="e">
            <v>#DIV/0!</v>
          </cell>
          <cell r="D24" t="e">
            <v>#DIV/0!</v>
          </cell>
          <cell r="E24" t="e">
            <v>#DIV/0!</v>
          </cell>
          <cell r="H24" t="e">
            <v>#DIV/0!</v>
          </cell>
          <cell r="K24" t="e">
            <v>#DIV/0!</v>
          </cell>
          <cell r="L24" t="e">
            <v>#DIV/0!</v>
          </cell>
        </row>
        <row r="25">
          <cell r="A25">
            <v>1976</v>
          </cell>
          <cell r="C25" t="e">
            <v>#DIV/0!</v>
          </cell>
          <cell r="D25" t="e">
            <v>#DIV/0!</v>
          </cell>
          <cell r="E25" t="e">
            <v>#DIV/0!</v>
          </cell>
          <cell r="H25" t="e">
            <v>#DIV/0!</v>
          </cell>
          <cell r="K25" t="e">
            <v>#DIV/0!</v>
          </cell>
          <cell r="L25" t="e">
            <v>#DIV/0!</v>
          </cell>
        </row>
        <row r="26">
          <cell r="A26">
            <v>1977</v>
          </cell>
          <cell r="C26" t="e">
            <v>#DIV/0!</v>
          </cell>
          <cell r="D26" t="e">
            <v>#DIV/0!</v>
          </cell>
          <cell r="E26" t="e">
            <v>#DIV/0!</v>
          </cell>
          <cell r="H26" t="e">
            <v>#DIV/0!</v>
          </cell>
          <cell r="K26" t="e">
            <v>#DIV/0!</v>
          </cell>
          <cell r="L26" t="e">
            <v>#DIV/0!</v>
          </cell>
        </row>
        <row r="27">
          <cell r="A27">
            <v>1978</v>
          </cell>
          <cell r="C27" t="e">
            <v>#DIV/0!</v>
          </cell>
          <cell r="D27" t="e">
            <v>#DIV/0!</v>
          </cell>
          <cell r="E27" t="e">
            <v>#DIV/0!</v>
          </cell>
          <cell r="H27" t="e">
            <v>#DIV/0!</v>
          </cell>
          <cell r="K27" t="e">
            <v>#DIV/0!</v>
          </cell>
          <cell r="L27" t="e">
            <v>#DIV/0!</v>
          </cell>
        </row>
        <row r="28">
          <cell r="A28">
            <v>1979</v>
          </cell>
          <cell r="C28" t="e">
            <v>#DIV/0!</v>
          </cell>
          <cell r="D28" t="e">
            <v>#DIV/0!</v>
          </cell>
          <cell r="E28" t="e">
            <v>#DIV/0!</v>
          </cell>
          <cell r="H28" t="e">
            <v>#DIV/0!</v>
          </cell>
          <cell r="K28" t="e">
            <v>#DIV/0!</v>
          </cell>
          <cell r="L28" t="e">
            <v>#DIV/0!</v>
          </cell>
        </row>
        <row r="29">
          <cell r="A29">
            <v>1980</v>
          </cell>
          <cell r="C29" t="e">
            <v>#DIV/0!</v>
          </cell>
          <cell r="D29" t="e">
            <v>#DIV/0!</v>
          </cell>
          <cell r="E29" t="e">
            <v>#DIV/0!</v>
          </cell>
          <cell r="H29" t="e">
            <v>#DIV/0!</v>
          </cell>
          <cell r="K29" t="e">
            <v>#DIV/0!</v>
          </cell>
          <cell r="L29" t="e">
            <v>#DIV/0!</v>
          </cell>
        </row>
        <row r="30">
          <cell r="A30">
            <v>1981</v>
          </cell>
          <cell r="C30" t="e">
            <v>#DIV/0!</v>
          </cell>
          <cell r="D30" t="e">
            <v>#DIV/0!</v>
          </cell>
          <cell r="E30" t="e">
            <v>#DIV/0!</v>
          </cell>
          <cell r="H30" t="e">
            <v>#DIV/0!</v>
          </cell>
          <cell r="K30" t="e">
            <v>#DIV/0!</v>
          </cell>
          <cell r="L30" t="e">
            <v>#DIV/0!</v>
          </cell>
        </row>
        <row r="31">
          <cell r="A31">
            <v>1982</v>
          </cell>
          <cell r="C31" t="e">
            <v>#DIV/0!</v>
          </cell>
          <cell r="D31" t="e">
            <v>#DIV/0!</v>
          </cell>
          <cell r="E31" t="e">
            <v>#DIV/0!</v>
          </cell>
          <cell r="H31" t="e">
            <v>#DIV/0!</v>
          </cell>
          <cell r="K31" t="e">
            <v>#DIV/0!</v>
          </cell>
          <cell r="L31" t="e">
            <v>#DIV/0!</v>
          </cell>
        </row>
        <row r="32">
          <cell r="A32">
            <v>1983</v>
          </cell>
          <cell r="C32" t="e">
            <v>#DIV/0!</v>
          </cell>
          <cell r="D32" t="e">
            <v>#DIV/0!</v>
          </cell>
          <cell r="E32" t="e">
            <v>#DIV/0!</v>
          </cell>
          <cell r="H32" t="e">
            <v>#DIV/0!</v>
          </cell>
          <cell r="K32" t="e">
            <v>#DIV/0!</v>
          </cell>
          <cell r="L32" t="e">
            <v>#DIV/0!</v>
          </cell>
        </row>
        <row r="33">
          <cell r="A33">
            <v>1984</v>
          </cell>
          <cell r="C33" t="e">
            <v>#DIV/0!</v>
          </cell>
          <cell r="D33" t="e">
            <v>#DIV/0!</v>
          </cell>
          <cell r="E33" t="e">
            <v>#DIV/0!</v>
          </cell>
          <cell r="H33" t="e">
            <v>#DIV/0!</v>
          </cell>
          <cell r="K33" t="e">
            <v>#DIV/0!</v>
          </cell>
          <cell r="L33" t="e">
            <v>#DIV/0!</v>
          </cell>
        </row>
        <row r="34">
          <cell r="A34">
            <v>1985</v>
          </cell>
          <cell r="C34" t="e">
            <v>#DIV/0!</v>
          </cell>
          <cell r="D34" t="e">
            <v>#DIV/0!</v>
          </cell>
          <cell r="E34" t="e">
            <v>#DIV/0!</v>
          </cell>
          <cell r="H34" t="e">
            <v>#DIV/0!</v>
          </cell>
          <cell r="K34" t="e">
            <v>#DIV/0!</v>
          </cell>
          <cell r="L34" t="e">
            <v>#DIV/0!</v>
          </cell>
        </row>
        <row r="35">
          <cell r="A35">
            <v>1986</v>
          </cell>
          <cell r="C35" t="e">
            <v>#DIV/0!</v>
          </cell>
          <cell r="D35" t="e">
            <v>#DIV/0!</v>
          </cell>
          <cell r="E35" t="e">
            <v>#DIV/0!</v>
          </cell>
          <cell r="H35" t="e">
            <v>#DIV/0!</v>
          </cell>
          <cell r="K35" t="e">
            <v>#DIV/0!</v>
          </cell>
          <cell r="L35" t="e">
            <v>#DIV/0!</v>
          </cell>
        </row>
        <row r="36">
          <cell r="A36">
            <v>1987</v>
          </cell>
          <cell r="C36" t="e">
            <v>#DIV/0!</v>
          </cell>
          <cell r="D36" t="e">
            <v>#DIV/0!</v>
          </cell>
          <cell r="E36" t="e">
            <v>#DIV/0!</v>
          </cell>
          <cell r="H36" t="e">
            <v>#DIV/0!</v>
          </cell>
          <cell r="K36" t="e">
            <v>#DIV/0!</v>
          </cell>
          <cell r="L36" t="e">
            <v>#DIV/0!</v>
          </cell>
        </row>
        <row r="37">
          <cell r="A37">
            <v>1988</v>
          </cell>
          <cell r="C37" t="e">
            <v>#DIV/0!</v>
          </cell>
          <cell r="D37" t="e">
            <v>#DIV/0!</v>
          </cell>
          <cell r="E37" t="e">
            <v>#DIV/0!</v>
          </cell>
          <cell r="H37" t="e">
            <v>#DIV/0!</v>
          </cell>
          <cell r="K37" t="e">
            <v>#DIV/0!</v>
          </cell>
          <cell r="L37" t="e">
            <v>#DIV/0!</v>
          </cell>
        </row>
        <row r="38">
          <cell r="A38">
            <v>1989</v>
          </cell>
          <cell r="C38" t="e">
            <v>#DIV/0!</v>
          </cell>
          <cell r="D38" t="e">
            <v>#DIV/0!</v>
          </cell>
          <cell r="E38" t="e">
            <v>#DIV/0!</v>
          </cell>
          <cell r="H38" t="e">
            <v>#DIV/0!</v>
          </cell>
          <cell r="K38" t="e">
            <v>#DIV/0!</v>
          </cell>
          <cell r="L38" t="e">
            <v>#DIV/0!</v>
          </cell>
        </row>
        <row r="39">
          <cell r="A39">
            <v>1990</v>
          </cell>
          <cell r="C39" t="e">
            <v>#DIV/0!</v>
          </cell>
          <cell r="D39" t="e">
            <v>#DIV/0!</v>
          </cell>
          <cell r="E39" t="e">
            <v>#DIV/0!</v>
          </cell>
          <cell r="H39" t="e">
            <v>#DIV/0!</v>
          </cell>
          <cell r="K39" t="e">
            <v>#DIV/0!</v>
          </cell>
          <cell r="L39" t="e">
            <v>#DIV/0!</v>
          </cell>
        </row>
        <row r="40">
          <cell r="A40">
            <v>1991</v>
          </cell>
          <cell r="C40" t="e">
            <v>#DIV/0!</v>
          </cell>
          <cell r="D40" t="e">
            <v>#DIV/0!</v>
          </cell>
          <cell r="E40" t="e">
            <v>#DIV/0!</v>
          </cell>
          <cell r="H40" t="e">
            <v>#DIV/0!</v>
          </cell>
          <cell r="K40" t="e">
            <v>#DIV/0!</v>
          </cell>
          <cell r="L40" t="e">
            <v>#DIV/0!</v>
          </cell>
        </row>
        <row r="41">
          <cell r="A41">
            <v>1992</v>
          </cell>
          <cell r="C41" t="e">
            <v>#DIV/0!</v>
          </cell>
          <cell r="D41" t="e">
            <v>#DIV/0!</v>
          </cell>
          <cell r="E41" t="e">
            <v>#DIV/0!</v>
          </cell>
          <cell r="H41" t="e">
            <v>#DIV/0!</v>
          </cell>
          <cell r="K41" t="e">
            <v>#DIV/0!</v>
          </cell>
          <cell r="L41" t="e">
            <v>#DIV/0!</v>
          </cell>
        </row>
        <row r="42">
          <cell r="A42">
            <v>1993</v>
          </cell>
          <cell r="C42" t="e">
            <v>#DIV/0!</v>
          </cell>
          <cell r="D42" t="e">
            <v>#DIV/0!</v>
          </cell>
          <cell r="E42" t="e">
            <v>#DIV/0!</v>
          </cell>
          <cell r="H42" t="e">
            <v>#DIV/0!</v>
          </cell>
          <cell r="K42" t="e">
            <v>#DIV/0!</v>
          </cell>
          <cell r="L42" t="e">
            <v>#DIV/0!</v>
          </cell>
        </row>
        <row r="43">
          <cell r="A43">
            <v>1994</v>
          </cell>
          <cell r="C43" t="e">
            <v>#DIV/0!</v>
          </cell>
          <cell r="D43" t="e">
            <v>#DIV/0!</v>
          </cell>
          <cell r="E43" t="e">
            <v>#DIV/0!</v>
          </cell>
          <cell r="H43" t="e">
            <v>#DIV/0!</v>
          </cell>
          <cell r="K43" t="e">
            <v>#DIV/0!</v>
          </cell>
          <cell r="L43" t="e">
            <v>#DIV/0!</v>
          </cell>
        </row>
        <row r="44">
          <cell r="A44">
            <v>1995</v>
          </cell>
          <cell r="C44" t="e">
            <v>#DIV/0!</v>
          </cell>
          <cell r="D44" t="e">
            <v>#DIV/0!</v>
          </cell>
          <cell r="E44" t="e">
            <v>#DIV/0!</v>
          </cell>
          <cell r="H44" t="e">
            <v>#DIV/0!</v>
          </cell>
          <cell r="K44" t="e">
            <v>#DIV/0!</v>
          </cell>
          <cell r="L44" t="e">
            <v>#DIV/0!</v>
          </cell>
        </row>
        <row r="45">
          <cell r="A45">
            <v>1996</v>
          </cell>
          <cell r="C45" t="e">
            <v>#DIV/0!</v>
          </cell>
          <cell r="D45" t="e">
            <v>#DIV/0!</v>
          </cell>
          <cell r="E45" t="e">
            <v>#DIV/0!</v>
          </cell>
          <cell r="H45" t="e">
            <v>#DIV/0!</v>
          </cell>
          <cell r="K45" t="e">
            <v>#DIV/0!</v>
          </cell>
          <cell r="L45" t="e">
            <v>#DIV/0!</v>
          </cell>
        </row>
        <row r="46">
          <cell r="A46">
            <v>1997</v>
          </cell>
          <cell r="C46" t="e">
            <v>#DIV/0!</v>
          </cell>
          <cell r="D46" t="e">
            <v>#DIV/0!</v>
          </cell>
          <cell r="E46" t="e">
            <v>#DIV/0!</v>
          </cell>
          <cell r="H46" t="e">
            <v>#DIV/0!</v>
          </cell>
          <cell r="K46" t="e">
            <v>#DIV/0!</v>
          </cell>
          <cell r="L46" t="e">
            <v>#DIV/0!</v>
          </cell>
        </row>
        <row r="47">
          <cell r="A47">
            <v>1998</v>
          </cell>
          <cell r="C47" t="e">
            <v>#DIV/0!</v>
          </cell>
          <cell r="D47" t="e">
            <v>#DIV/0!</v>
          </cell>
          <cell r="E47" t="e">
            <v>#DIV/0!</v>
          </cell>
          <cell r="H47" t="e">
            <v>#DIV/0!</v>
          </cell>
          <cell r="K47" t="e">
            <v>#DIV/0!</v>
          </cell>
          <cell r="L47" t="e">
            <v>#DIV/0!</v>
          </cell>
        </row>
        <row r="48">
          <cell r="A48">
            <v>1999</v>
          </cell>
          <cell r="C48" t="e">
            <v>#DIV/0!</v>
          </cell>
          <cell r="D48" t="e">
            <v>#DIV/0!</v>
          </cell>
          <cell r="E48" t="e">
            <v>#DIV/0!</v>
          </cell>
          <cell r="H48" t="e">
            <v>#DIV/0!</v>
          </cell>
          <cell r="K48" t="e">
            <v>#DIV/0!</v>
          </cell>
          <cell r="L48" t="e">
            <v>#DIV/0!</v>
          </cell>
        </row>
        <row r="49">
          <cell r="A49">
            <v>2000</v>
          </cell>
          <cell r="C49" t="e">
            <v>#DIV/0!</v>
          </cell>
          <cell r="D49" t="e">
            <v>#DIV/0!</v>
          </cell>
          <cell r="E49" t="e">
            <v>#DIV/0!</v>
          </cell>
          <cell r="H49" t="e">
            <v>#DIV/0!</v>
          </cell>
          <cell r="K49" t="e">
            <v>#DIV/0!</v>
          </cell>
          <cell r="L49" t="e">
            <v>#DIV/0!</v>
          </cell>
        </row>
        <row r="50">
          <cell r="A50">
            <v>2001</v>
          </cell>
          <cell r="C50" t="e">
            <v>#DIV/0!</v>
          </cell>
          <cell r="D50" t="e">
            <v>#DIV/0!</v>
          </cell>
          <cell r="E50" t="e">
            <v>#DIV/0!</v>
          </cell>
          <cell r="H50" t="e">
            <v>#DIV/0!</v>
          </cell>
          <cell r="K50" t="e">
            <v>#DIV/0!</v>
          </cell>
          <cell r="L50" t="e">
            <v>#DIV/0!</v>
          </cell>
        </row>
        <row r="51">
          <cell r="A51">
            <v>2002</v>
          </cell>
          <cell r="C51" t="e">
            <v>#DIV/0!</v>
          </cell>
          <cell r="D51" t="e">
            <v>#DIV/0!</v>
          </cell>
          <cell r="E51" t="e">
            <v>#DIV/0!</v>
          </cell>
          <cell r="H51" t="e">
            <v>#DIV/0!</v>
          </cell>
          <cell r="K51" t="e">
            <v>#DIV/0!</v>
          </cell>
          <cell r="L51" t="e">
            <v>#DIV/0!</v>
          </cell>
        </row>
        <row r="52">
          <cell r="A52">
            <v>2003</v>
          </cell>
          <cell r="C52" t="e">
            <v>#DIV/0!</v>
          </cell>
          <cell r="D52" t="e">
            <v>#DIV/0!</v>
          </cell>
          <cell r="E52" t="e">
            <v>#DIV/0!</v>
          </cell>
          <cell r="H52" t="e">
            <v>#DIV/0!</v>
          </cell>
          <cell r="K52" t="e">
            <v>#DIV/0!</v>
          </cell>
          <cell r="L52" t="e">
            <v>#DIV/0!</v>
          </cell>
        </row>
        <row r="53">
          <cell r="A53">
            <v>2004</v>
          </cell>
          <cell r="C53" t="e">
            <v>#DIV/0!</v>
          </cell>
          <cell r="D53" t="e">
            <v>#DIV/0!</v>
          </cell>
          <cell r="E53" t="e">
            <v>#DIV/0!</v>
          </cell>
          <cell r="H53" t="e">
            <v>#DIV/0!</v>
          </cell>
          <cell r="K53" t="e">
            <v>#DIV/0!</v>
          </cell>
          <cell r="L53" t="e">
            <v>#DIV/0!</v>
          </cell>
        </row>
        <row r="54">
          <cell r="A54">
            <v>2005</v>
          </cell>
          <cell r="C54" t="e">
            <v>#DIV/0!</v>
          </cell>
          <cell r="D54" t="e">
            <v>#DIV/0!</v>
          </cell>
          <cell r="E54" t="e">
            <v>#DIV/0!</v>
          </cell>
          <cell r="H54" t="e">
            <v>#DIV/0!</v>
          </cell>
          <cell r="K54" t="e">
            <v>#DIV/0!</v>
          </cell>
          <cell r="L54" t="e">
            <v>#DIV/0!</v>
          </cell>
        </row>
        <row r="55">
          <cell r="A55">
            <v>2006</v>
          </cell>
          <cell r="C55" t="e">
            <v>#DIV/0!</v>
          </cell>
          <cell r="D55" t="e">
            <v>#DIV/0!</v>
          </cell>
          <cell r="E55" t="e">
            <v>#DIV/0!</v>
          </cell>
          <cell r="H55" t="e">
            <v>#DIV/0!</v>
          </cell>
          <cell r="K55" t="e">
            <v>#DIV/0!</v>
          </cell>
          <cell r="L55" t="e">
            <v>#DIV/0!</v>
          </cell>
        </row>
        <row r="56">
          <cell r="A56">
            <v>2007</v>
          </cell>
          <cell r="C56" t="e">
            <v>#DIV/0!</v>
          </cell>
          <cell r="D56" t="e">
            <v>#DIV/0!</v>
          </cell>
          <cell r="E56" t="e">
            <v>#DIV/0!</v>
          </cell>
          <cell r="H56" t="e">
            <v>#DIV/0!</v>
          </cell>
          <cell r="K56" t="e">
            <v>#DIV/0!</v>
          </cell>
          <cell r="L56" t="e">
            <v>#DIV/0!</v>
          </cell>
        </row>
        <row r="57">
          <cell r="A57">
            <v>2008</v>
          </cell>
          <cell r="C57" t="e">
            <v>#DIV/0!</v>
          </cell>
          <cell r="D57" t="e">
            <v>#DIV/0!</v>
          </cell>
          <cell r="E57" t="e">
            <v>#DIV/0!</v>
          </cell>
          <cell r="H57" t="e">
            <v>#DIV/0!</v>
          </cell>
          <cell r="K57" t="e">
            <v>#DIV/0!</v>
          </cell>
          <cell r="L57" t="e">
            <v>#DIV/0!</v>
          </cell>
        </row>
        <row r="58">
          <cell r="A58">
            <v>2009</v>
          </cell>
          <cell r="C58" t="e">
            <v>#DIV/0!</v>
          </cell>
          <cell r="D58" t="e">
            <v>#DIV/0!</v>
          </cell>
          <cell r="E58" t="e">
            <v>#DIV/0!</v>
          </cell>
          <cell r="H58" t="e">
            <v>#DIV/0!</v>
          </cell>
          <cell r="K58" t="e">
            <v>#DIV/0!</v>
          </cell>
          <cell r="L58" t="e">
            <v>#DIV/0!</v>
          </cell>
        </row>
        <row r="59">
          <cell r="A59">
            <v>2010</v>
          </cell>
          <cell r="C59" t="e">
            <v>#DIV/0!</v>
          </cell>
          <cell r="D59" t="e">
            <v>#DIV/0!</v>
          </cell>
          <cell r="E59" t="e">
            <v>#DIV/0!</v>
          </cell>
          <cell r="H59" t="e">
            <v>#DIV/0!</v>
          </cell>
          <cell r="K59" t="e">
            <v>#DIV/0!</v>
          </cell>
          <cell r="L59" t="e">
            <v>#DIV/0!</v>
          </cell>
        </row>
        <row r="60">
          <cell r="A60">
            <v>2011</v>
          </cell>
          <cell r="C60" t="e">
            <v>#DIV/0!</v>
          </cell>
          <cell r="D60" t="e">
            <v>#DIV/0!</v>
          </cell>
          <cell r="E60" t="e">
            <v>#DIV/0!</v>
          </cell>
          <cell r="H60" t="e">
            <v>#DIV/0!</v>
          </cell>
          <cell r="K60" t="e">
            <v>#DIV/0!</v>
          </cell>
          <cell r="L60" t="e">
            <v>#DIV/0!</v>
          </cell>
        </row>
        <row r="61">
          <cell r="A61">
            <v>2012</v>
          </cell>
          <cell r="C61" t="e">
            <v>#DIV/0!</v>
          </cell>
          <cell r="D61" t="e">
            <v>#DIV/0!</v>
          </cell>
          <cell r="E61" t="e">
            <v>#DIV/0!</v>
          </cell>
          <cell r="H61" t="e">
            <v>#DIV/0!</v>
          </cell>
          <cell r="K61" t="e">
            <v>#DIV/0!</v>
          </cell>
          <cell r="L61" t="e">
            <v>#DIV/0!</v>
          </cell>
        </row>
        <row r="62">
          <cell r="A62">
            <v>2013</v>
          </cell>
        </row>
      </sheetData>
      <sheetData sheetId="17"/>
      <sheetData sheetId="18">
        <row r="7">
          <cell r="C7">
            <v>1960</v>
          </cell>
          <cell r="O7">
            <v>0</v>
          </cell>
        </row>
        <row r="8">
          <cell r="C8">
            <v>1961</v>
          </cell>
          <cell r="O8">
            <v>0</v>
          </cell>
        </row>
        <row r="9">
          <cell r="C9">
            <v>1962</v>
          </cell>
          <cell r="O9">
            <v>0</v>
          </cell>
        </row>
        <row r="10">
          <cell r="C10">
            <v>1963</v>
          </cell>
          <cell r="O10">
            <v>0</v>
          </cell>
        </row>
        <row r="11">
          <cell r="C11">
            <v>1964</v>
          </cell>
          <cell r="O11">
            <v>0</v>
          </cell>
        </row>
        <row r="12">
          <cell r="C12">
            <v>1965</v>
          </cell>
          <cell r="O12">
            <v>0</v>
          </cell>
        </row>
        <row r="13">
          <cell r="C13">
            <v>1966</v>
          </cell>
          <cell r="O13">
            <v>0</v>
          </cell>
        </row>
        <row r="14">
          <cell r="C14">
            <v>1967</v>
          </cell>
          <cell r="O14">
            <v>0</v>
          </cell>
        </row>
        <row r="15">
          <cell r="C15">
            <v>1968</v>
          </cell>
          <cell r="O15">
            <v>0</v>
          </cell>
        </row>
        <row r="16">
          <cell r="C16">
            <v>1969</v>
          </cell>
          <cell r="O16">
            <v>0</v>
          </cell>
        </row>
        <row r="17">
          <cell r="C17">
            <v>1970</v>
          </cell>
          <cell r="O17">
            <v>0</v>
          </cell>
        </row>
        <row r="18">
          <cell r="C18">
            <v>1971</v>
          </cell>
          <cell r="O18">
            <v>0</v>
          </cell>
        </row>
        <row r="19">
          <cell r="C19">
            <v>1972</v>
          </cell>
          <cell r="O19">
            <v>0</v>
          </cell>
        </row>
        <row r="20">
          <cell r="C20">
            <v>1973</v>
          </cell>
          <cell r="O20">
            <v>0</v>
          </cell>
        </row>
        <row r="21">
          <cell r="C21">
            <v>1974</v>
          </cell>
          <cell r="O21">
            <v>0</v>
          </cell>
        </row>
        <row r="22">
          <cell r="C22">
            <v>1975</v>
          </cell>
          <cell r="O22">
            <v>0</v>
          </cell>
        </row>
        <row r="23">
          <cell r="C23">
            <v>1976</v>
          </cell>
          <cell r="O23">
            <v>0</v>
          </cell>
        </row>
        <row r="24">
          <cell r="C24">
            <v>1977</v>
          </cell>
          <cell r="O24">
            <v>0</v>
          </cell>
        </row>
        <row r="25">
          <cell r="C25">
            <v>1978</v>
          </cell>
          <cell r="O25">
            <v>0</v>
          </cell>
        </row>
        <row r="26">
          <cell r="C26">
            <v>1979</v>
          </cell>
          <cell r="O26">
            <v>0</v>
          </cell>
        </row>
        <row r="27">
          <cell r="C27">
            <v>1980</v>
          </cell>
          <cell r="O27">
            <v>0</v>
          </cell>
        </row>
        <row r="28">
          <cell r="C28">
            <v>1981</v>
          </cell>
          <cell r="O28">
            <v>0</v>
          </cell>
        </row>
        <row r="29">
          <cell r="C29">
            <v>1982</v>
          </cell>
          <cell r="O29">
            <v>0</v>
          </cell>
        </row>
        <row r="30">
          <cell r="C30">
            <v>1983</v>
          </cell>
          <cell r="O30">
            <v>0</v>
          </cell>
        </row>
        <row r="31">
          <cell r="C31">
            <v>1984</v>
          </cell>
          <cell r="O31">
            <v>0</v>
          </cell>
        </row>
        <row r="32">
          <cell r="C32">
            <v>1985</v>
          </cell>
          <cell r="O32">
            <v>0</v>
          </cell>
        </row>
        <row r="33">
          <cell r="C33">
            <v>1986</v>
          </cell>
          <cell r="O33">
            <v>0</v>
          </cell>
        </row>
        <row r="34">
          <cell r="C34">
            <v>1987</v>
          </cell>
          <cell r="O34">
            <v>0</v>
          </cell>
        </row>
        <row r="35">
          <cell r="C35">
            <v>1988</v>
          </cell>
          <cell r="O35">
            <v>0</v>
          </cell>
        </row>
        <row r="36">
          <cell r="C36">
            <v>1989</v>
          </cell>
          <cell r="O36">
            <v>0</v>
          </cell>
        </row>
        <row r="37">
          <cell r="C37">
            <v>1990</v>
          </cell>
          <cell r="O37">
            <v>0</v>
          </cell>
        </row>
        <row r="38">
          <cell r="C38">
            <v>1991</v>
          </cell>
          <cell r="O38">
            <v>0</v>
          </cell>
        </row>
        <row r="39">
          <cell r="C39">
            <v>1992</v>
          </cell>
          <cell r="O39">
            <v>0</v>
          </cell>
        </row>
        <row r="40">
          <cell r="C40">
            <v>1993</v>
          </cell>
          <cell r="O40">
            <v>0</v>
          </cell>
        </row>
        <row r="41">
          <cell r="C41">
            <v>1994</v>
          </cell>
          <cell r="O41">
            <v>0</v>
          </cell>
        </row>
        <row r="42">
          <cell r="C42">
            <v>1995</v>
          </cell>
          <cell r="O42">
            <v>0</v>
          </cell>
        </row>
        <row r="43">
          <cell r="C43">
            <v>1996</v>
          </cell>
          <cell r="O43">
            <v>0</v>
          </cell>
        </row>
        <row r="44">
          <cell r="C44">
            <v>1997</v>
          </cell>
          <cell r="O44">
            <v>0</v>
          </cell>
        </row>
        <row r="45">
          <cell r="C45">
            <v>1998</v>
          </cell>
          <cell r="O45">
            <v>0</v>
          </cell>
        </row>
        <row r="46">
          <cell r="C46">
            <v>1999</v>
          </cell>
          <cell r="O46">
            <v>0</v>
          </cell>
        </row>
        <row r="47">
          <cell r="C47">
            <v>2000</v>
          </cell>
          <cell r="O47">
            <v>0</v>
          </cell>
        </row>
        <row r="48">
          <cell r="C48">
            <v>2001</v>
          </cell>
          <cell r="O48">
            <v>0</v>
          </cell>
        </row>
        <row r="49">
          <cell r="C49">
            <v>2002</v>
          </cell>
          <cell r="O49">
            <v>0</v>
          </cell>
        </row>
        <row r="50">
          <cell r="C50">
            <v>2003</v>
          </cell>
          <cell r="O50">
            <v>0</v>
          </cell>
        </row>
        <row r="51">
          <cell r="C51">
            <v>2004</v>
          </cell>
          <cell r="O51">
            <v>0</v>
          </cell>
        </row>
        <row r="52">
          <cell r="C52">
            <v>2005</v>
          </cell>
          <cell r="O52">
            <v>0</v>
          </cell>
        </row>
        <row r="53">
          <cell r="C53">
            <v>2006</v>
          </cell>
          <cell r="O53">
            <v>0</v>
          </cell>
        </row>
        <row r="54">
          <cell r="C54">
            <v>2007</v>
          </cell>
          <cell r="O54">
            <v>0</v>
          </cell>
        </row>
        <row r="55">
          <cell r="C55">
            <v>2008</v>
          </cell>
          <cell r="O55">
            <v>0</v>
          </cell>
        </row>
        <row r="56">
          <cell r="C56">
            <v>2009</v>
          </cell>
          <cell r="O56">
            <v>0</v>
          </cell>
        </row>
        <row r="57">
          <cell r="C57">
            <v>2010</v>
          </cell>
          <cell r="O57">
            <v>0</v>
          </cell>
        </row>
      </sheetData>
      <sheetData sheetId="19">
        <row r="7">
          <cell r="A7">
            <v>1960</v>
          </cell>
          <cell r="C7" t="e">
            <v>#DIV/0!</v>
          </cell>
          <cell r="D7" t="e">
            <v>#DIV/0!</v>
          </cell>
          <cell r="E7" t="e">
            <v>#DIV/0!</v>
          </cell>
          <cell r="H7" t="e">
            <v>#DIV/0!</v>
          </cell>
          <cell r="K7" t="e">
            <v>#DIV/0!</v>
          </cell>
          <cell r="L7" t="e">
            <v>#DIV/0!</v>
          </cell>
        </row>
        <row r="8">
          <cell r="A8">
            <v>1961</v>
          </cell>
          <cell r="C8" t="e">
            <v>#DIV/0!</v>
          </cell>
          <cell r="D8" t="e">
            <v>#DIV/0!</v>
          </cell>
          <cell r="E8" t="e">
            <v>#DIV/0!</v>
          </cell>
          <cell r="H8" t="e">
            <v>#DIV/0!</v>
          </cell>
          <cell r="K8" t="e">
            <v>#DIV/0!</v>
          </cell>
          <cell r="L8" t="e">
            <v>#DIV/0!</v>
          </cell>
        </row>
        <row r="9">
          <cell r="A9">
            <v>1962</v>
          </cell>
          <cell r="C9" t="e">
            <v>#DIV/0!</v>
          </cell>
          <cell r="D9" t="e">
            <v>#DIV/0!</v>
          </cell>
          <cell r="E9" t="e">
            <v>#DIV/0!</v>
          </cell>
          <cell r="H9" t="e">
            <v>#DIV/0!</v>
          </cell>
          <cell r="K9" t="e">
            <v>#DIV/0!</v>
          </cell>
          <cell r="L9" t="e">
            <v>#DIV/0!</v>
          </cell>
        </row>
        <row r="10">
          <cell r="A10">
            <v>1963</v>
          </cell>
          <cell r="C10" t="e">
            <v>#DIV/0!</v>
          </cell>
          <cell r="D10" t="e">
            <v>#DIV/0!</v>
          </cell>
          <cell r="E10" t="e">
            <v>#DIV/0!</v>
          </cell>
          <cell r="H10" t="e">
            <v>#DIV/0!</v>
          </cell>
          <cell r="K10" t="e">
            <v>#DIV/0!</v>
          </cell>
          <cell r="L10" t="e">
            <v>#DIV/0!</v>
          </cell>
        </row>
        <row r="11">
          <cell r="A11">
            <v>1964</v>
          </cell>
          <cell r="C11" t="e">
            <v>#DIV/0!</v>
          </cell>
          <cell r="D11" t="e">
            <v>#DIV/0!</v>
          </cell>
          <cell r="E11" t="e">
            <v>#DIV/0!</v>
          </cell>
          <cell r="H11" t="e">
            <v>#DIV/0!</v>
          </cell>
          <cell r="K11" t="e">
            <v>#DIV/0!</v>
          </cell>
          <cell r="L11" t="e">
            <v>#DIV/0!</v>
          </cell>
        </row>
        <row r="12">
          <cell r="A12">
            <v>1965</v>
          </cell>
          <cell r="C12" t="e">
            <v>#DIV/0!</v>
          </cell>
          <cell r="D12" t="e">
            <v>#DIV/0!</v>
          </cell>
          <cell r="E12" t="e">
            <v>#DIV/0!</v>
          </cell>
          <cell r="H12" t="e">
            <v>#DIV/0!</v>
          </cell>
          <cell r="K12" t="e">
            <v>#DIV/0!</v>
          </cell>
          <cell r="L12" t="e">
            <v>#DIV/0!</v>
          </cell>
        </row>
        <row r="13">
          <cell r="A13">
            <v>1966</v>
          </cell>
          <cell r="C13" t="e">
            <v>#DIV/0!</v>
          </cell>
          <cell r="D13" t="e">
            <v>#DIV/0!</v>
          </cell>
          <cell r="E13" t="e">
            <v>#DIV/0!</v>
          </cell>
          <cell r="H13" t="e">
            <v>#DIV/0!</v>
          </cell>
          <cell r="K13" t="e">
            <v>#DIV/0!</v>
          </cell>
          <cell r="L13" t="e">
            <v>#DIV/0!</v>
          </cell>
        </row>
        <row r="14">
          <cell r="A14">
            <v>1967</v>
          </cell>
          <cell r="C14" t="e">
            <v>#DIV/0!</v>
          </cell>
          <cell r="D14" t="e">
            <v>#DIV/0!</v>
          </cell>
          <cell r="E14" t="e">
            <v>#DIV/0!</v>
          </cell>
          <cell r="H14" t="e">
            <v>#DIV/0!</v>
          </cell>
          <cell r="K14" t="e">
            <v>#DIV/0!</v>
          </cell>
          <cell r="L14" t="e">
            <v>#DIV/0!</v>
          </cell>
        </row>
        <row r="15">
          <cell r="A15">
            <v>1968</v>
          </cell>
          <cell r="C15" t="e">
            <v>#DIV/0!</v>
          </cell>
          <cell r="D15" t="e">
            <v>#DIV/0!</v>
          </cell>
          <cell r="E15" t="e">
            <v>#DIV/0!</v>
          </cell>
          <cell r="H15" t="e">
            <v>#DIV/0!</v>
          </cell>
          <cell r="K15" t="e">
            <v>#DIV/0!</v>
          </cell>
          <cell r="L15" t="e">
            <v>#DIV/0!</v>
          </cell>
        </row>
        <row r="16">
          <cell r="A16">
            <v>1969</v>
          </cell>
          <cell r="C16" t="e">
            <v>#DIV/0!</v>
          </cell>
          <cell r="D16" t="e">
            <v>#DIV/0!</v>
          </cell>
          <cell r="E16" t="e">
            <v>#DIV/0!</v>
          </cell>
          <cell r="H16" t="e">
            <v>#DIV/0!</v>
          </cell>
          <cell r="K16" t="e">
            <v>#DIV/0!</v>
          </cell>
          <cell r="L16" t="e">
            <v>#DIV/0!</v>
          </cell>
        </row>
        <row r="17">
          <cell r="A17">
            <v>1970</v>
          </cell>
          <cell r="C17" t="e">
            <v>#DIV/0!</v>
          </cell>
          <cell r="D17" t="e">
            <v>#DIV/0!</v>
          </cell>
          <cell r="E17" t="e">
            <v>#DIV/0!</v>
          </cell>
          <cell r="H17" t="e">
            <v>#DIV/0!</v>
          </cell>
          <cell r="K17" t="e">
            <v>#DIV/0!</v>
          </cell>
          <cell r="L17" t="e">
            <v>#DIV/0!</v>
          </cell>
        </row>
        <row r="18">
          <cell r="A18">
            <v>1971</v>
          </cell>
          <cell r="C18" t="e">
            <v>#DIV/0!</v>
          </cell>
          <cell r="D18" t="e">
            <v>#DIV/0!</v>
          </cell>
          <cell r="E18" t="e">
            <v>#DIV/0!</v>
          </cell>
          <cell r="H18" t="e">
            <v>#DIV/0!</v>
          </cell>
          <cell r="K18" t="e">
            <v>#DIV/0!</v>
          </cell>
          <cell r="L18" t="e">
            <v>#DIV/0!</v>
          </cell>
        </row>
        <row r="19">
          <cell r="A19">
            <v>1972</v>
          </cell>
          <cell r="C19" t="e">
            <v>#DIV/0!</v>
          </cell>
          <cell r="D19" t="e">
            <v>#DIV/0!</v>
          </cell>
          <cell r="E19" t="e">
            <v>#DIV/0!</v>
          </cell>
          <cell r="H19" t="e">
            <v>#DIV/0!</v>
          </cell>
          <cell r="K19" t="e">
            <v>#DIV/0!</v>
          </cell>
          <cell r="L19" t="e">
            <v>#DIV/0!</v>
          </cell>
        </row>
        <row r="20">
          <cell r="A20">
            <v>1973</v>
          </cell>
          <cell r="C20" t="e">
            <v>#DIV/0!</v>
          </cell>
          <cell r="D20" t="e">
            <v>#DIV/0!</v>
          </cell>
          <cell r="E20" t="e">
            <v>#DIV/0!</v>
          </cell>
          <cell r="H20" t="e">
            <v>#DIV/0!</v>
          </cell>
          <cell r="K20" t="e">
            <v>#DIV/0!</v>
          </cell>
          <cell r="L20" t="e">
            <v>#DIV/0!</v>
          </cell>
        </row>
        <row r="21">
          <cell r="A21">
            <v>1974</v>
          </cell>
          <cell r="C21" t="e">
            <v>#DIV/0!</v>
          </cell>
          <cell r="D21" t="e">
            <v>#DIV/0!</v>
          </cell>
          <cell r="E21" t="e">
            <v>#DIV/0!</v>
          </cell>
          <cell r="H21" t="e">
            <v>#DIV/0!</v>
          </cell>
          <cell r="K21" t="e">
            <v>#DIV/0!</v>
          </cell>
          <cell r="L21" t="e">
            <v>#DIV/0!</v>
          </cell>
        </row>
        <row r="22">
          <cell r="A22">
            <v>1975</v>
          </cell>
          <cell r="C22" t="e">
            <v>#DIV/0!</v>
          </cell>
          <cell r="D22" t="e">
            <v>#DIV/0!</v>
          </cell>
          <cell r="E22" t="e">
            <v>#DIV/0!</v>
          </cell>
          <cell r="H22" t="e">
            <v>#DIV/0!</v>
          </cell>
          <cell r="K22" t="e">
            <v>#DIV/0!</v>
          </cell>
          <cell r="L22" t="e">
            <v>#DIV/0!</v>
          </cell>
        </row>
        <row r="23">
          <cell r="A23">
            <v>1976</v>
          </cell>
          <cell r="C23" t="e">
            <v>#DIV/0!</v>
          </cell>
          <cell r="D23" t="e">
            <v>#DIV/0!</v>
          </cell>
          <cell r="E23" t="e">
            <v>#DIV/0!</v>
          </cell>
          <cell r="H23" t="e">
            <v>#DIV/0!</v>
          </cell>
          <cell r="K23" t="e">
            <v>#DIV/0!</v>
          </cell>
          <cell r="L23" t="e">
            <v>#DIV/0!</v>
          </cell>
        </row>
        <row r="24">
          <cell r="A24">
            <v>1977</v>
          </cell>
          <cell r="C24" t="e">
            <v>#DIV/0!</v>
          </cell>
          <cell r="D24" t="e">
            <v>#DIV/0!</v>
          </cell>
          <cell r="E24" t="e">
            <v>#DIV/0!</v>
          </cell>
          <cell r="H24" t="e">
            <v>#DIV/0!</v>
          </cell>
          <cell r="K24" t="e">
            <v>#DIV/0!</v>
          </cell>
          <cell r="L24" t="e">
            <v>#DIV/0!</v>
          </cell>
        </row>
        <row r="25">
          <cell r="A25">
            <v>1978</v>
          </cell>
          <cell r="C25" t="e">
            <v>#DIV/0!</v>
          </cell>
          <cell r="D25" t="e">
            <v>#DIV/0!</v>
          </cell>
          <cell r="E25" t="e">
            <v>#DIV/0!</v>
          </cell>
          <cell r="H25" t="e">
            <v>#DIV/0!</v>
          </cell>
          <cell r="K25" t="e">
            <v>#DIV/0!</v>
          </cell>
          <cell r="L25" t="e">
            <v>#DIV/0!</v>
          </cell>
        </row>
        <row r="26">
          <cell r="A26">
            <v>1979</v>
          </cell>
          <cell r="C26" t="e">
            <v>#DIV/0!</v>
          </cell>
          <cell r="D26" t="e">
            <v>#DIV/0!</v>
          </cell>
          <cell r="E26" t="e">
            <v>#DIV/0!</v>
          </cell>
          <cell r="H26" t="e">
            <v>#DIV/0!</v>
          </cell>
          <cell r="K26" t="e">
            <v>#DIV/0!</v>
          </cell>
          <cell r="L26" t="e">
            <v>#DIV/0!</v>
          </cell>
        </row>
        <row r="27">
          <cell r="A27">
            <v>1980</v>
          </cell>
          <cell r="C27" t="e">
            <v>#DIV/0!</v>
          </cell>
          <cell r="D27" t="e">
            <v>#DIV/0!</v>
          </cell>
          <cell r="E27" t="e">
            <v>#DIV/0!</v>
          </cell>
          <cell r="H27" t="e">
            <v>#DIV/0!</v>
          </cell>
          <cell r="K27" t="e">
            <v>#DIV/0!</v>
          </cell>
          <cell r="L27" t="e">
            <v>#DIV/0!</v>
          </cell>
        </row>
        <row r="28">
          <cell r="A28">
            <v>1981</v>
          </cell>
          <cell r="C28" t="e">
            <v>#DIV/0!</v>
          </cell>
          <cell r="D28" t="e">
            <v>#DIV/0!</v>
          </cell>
          <cell r="E28" t="e">
            <v>#DIV/0!</v>
          </cell>
          <cell r="H28" t="e">
            <v>#DIV/0!</v>
          </cell>
          <cell r="K28" t="e">
            <v>#DIV/0!</v>
          </cell>
          <cell r="L28" t="e">
            <v>#DIV/0!</v>
          </cell>
        </row>
        <row r="29">
          <cell r="A29">
            <v>1982</v>
          </cell>
          <cell r="C29" t="e">
            <v>#DIV/0!</v>
          </cell>
          <cell r="D29" t="e">
            <v>#DIV/0!</v>
          </cell>
          <cell r="E29" t="e">
            <v>#DIV/0!</v>
          </cell>
          <cell r="H29" t="e">
            <v>#DIV/0!</v>
          </cell>
          <cell r="K29" t="e">
            <v>#DIV/0!</v>
          </cell>
          <cell r="L29" t="e">
            <v>#DIV/0!</v>
          </cell>
        </row>
        <row r="30">
          <cell r="A30">
            <v>1983</v>
          </cell>
          <cell r="C30" t="e">
            <v>#DIV/0!</v>
          </cell>
          <cell r="D30" t="e">
            <v>#DIV/0!</v>
          </cell>
          <cell r="E30" t="e">
            <v>#DIV/0!</v>
          </cell>
          <cell r="H30" t="e">
            <v>#DIV/0!</v>
          </cell>
          <cell r="K30" t="e">
            <v>#DIV/0!</v>
          </cell>
          <cell r="L30" t="e">
            <v>#DIV/0!</v>
          </cell>
        </row>
        <row r="31">
          <cell r="A31">
            <v>1984</v>
          </cell>
          <cell r="C31" t="e">
            <v>#DIV/0!</v>
          </cell>
          <cell r="D31" t="e">
            <v>#DIV/0!</v>
          </cell>
          <cell r="E31" t="e">
            <v>#DIV/0!</v>
          </cell>
          <cell r="H31" t="e">
            <v>#DIV/0!</v>
          </cell>
          <cell r="K31" t="e">
            <v>#DIV/0!</v>
          </cell>
          <cell r="L31" t="e">
            <v>#DIV/0!</v>
          </cell>
        </row>
        <row r="32">
          <cell r="A32">
            <v>1985</v>
          </cell>
          <cell r="C32" t="e">
            <v>#DIV/0!</v>
          </cell>
          <cell r="D32" t="e">
            <v>#DIV/0!</v>
          </cell>
          <cell r="E32" t="e">
            <v>#DIV/0!</v>
          </cell>
          <cell r="H32" t="e">
            <v>#DIV/0!</v>
          </cell>
          <cell r="K32" t="e">
            <v>#DIV/0!</v>
          </cell>
          <cell r="L32" t="e">
            <v>#DIV/0!</v>
          </cell>
        </row>
        <row r="33">
          <cell r="A33">
            <v>1986</v>
          </cell>
          <cell r="C33" t="e">
            <v>#DIV/0!</v>
          </cell>
          <cell r="D33" t="e">
            <v>#DIV/0!</v>
          </cell>
          <cell r="E33" t="e">
            <v>#DIV/0!</v>
          </cell>
          <cell r="H33" t="e">
            <v>#DIV/0!</v>
          </cell>
          <cell r="K33" t="e">
            <v>#DIV/0!</v>
          </cell>
          <cell r="L33" t="e">
            <v>#DIV/0!</v>
          </cell>
        </row>
        <row r="34">
          <cell r="A34">
            <v>1987</v>
          </cell>
          <cell r="C34" t="e">
            <v>#DIV/0!</v>
          </cell>
          <cell r="D34" t="e">
            <v>#DIV/0!</v>
          </cell>
          <cell r="E34" t="e">
            <v>#DIV/0!</v>
          </cell>
          <cell r="H34" t="e">
            <v>#DIV/0!</v>
          </cell>
          <cell r="K34" t="e">
            <v>#DIV/0!</v>
          </cell>
          <cell r="L34" t="e">
            <v>#DIV/0!</v>
          </cell>
        </row>
        <row r="35">
          <cell r="A35">
            <v>1988</v>
          </cell>
          <cell r="C35" t="e">
            <v>#DIV/0!</v>
          </cell>
          <cell r="D35" t="e">
            <v>#DIV/0!</v>
          </cell>
          <cell r="E35" t="e">
            <v>#DIV/0!</v>
          </cell>
          <cell r="H35" t="e">
            <v>#DIV/0!</v>
          </cell>
          <cell r="K35" t="e">
            <v>#DIV/0!</v>
          </cell>
          <cell r="L35" t="e">
            <v>#DIV/0!</v>
          </cell>
        </row>
        <row r="36">
          <cell r="A36">
            <v>1989</v>
          </cell>
          <cell r="C36" t="e">
            <v>#DIV/0!</v>
          </cell>
          <cell r="D36" t="e">
            <v>#DIV/0!</v>
          </cell>
          <cell r="E36" t="e">
            <v>#DIV/0!</v>
          </cell>
          <cell r="H36" t="e">
            <v>#DIV/0!</v>
          </cell>
          <cell r="K36" t="e">
            <v>#DIV/0!</v>
          </cell>
          <cell r="L36" t="e">
            <v>#DIV/0!</v>
          </cell>
        </row>
        <row r="37">
          <cell r="A37">
            <v>1990</v>
          </cell>
          <cell r="C37" t="e">
            <v>#DIV/0!</v>
          </cell>
          <cell r="D37" t="e">
            <v>#DIV/0!</v>
          </cell>
          <cell r="E37" t="e">
            <v>#DIV/0!</v>
          </cell>
          <cell r="H37" t="e">
            <v>#DIV/0!</v>
          </cell>
          <cell r="K37" t="e">
            <v>#DIV/0!</v>
          </cell>
          <cell r="L37" t="e">
            <v>#DIV/0!</v>
          </cell>
        </row>
        <row r="38">
          <cell r="A38">
            <v>1991</v>
          </cell>
          <cell r="C38" t="e">
            <v>#DIV/0!</v>
          </cell>
          <cell r="D38" t="e">
            <v>#DIV/0!</v>
          </cell>
          <cell r="E38" t="e">
            <v>#DIV/0!</v>
          </cell>
          <cell r="H38" t="e">
            <v>#DIV/0!</v>
          </cell>
          <cell r="K38" t="e">
            <v>#DIV/0!</v>
          </cell>
          <cell r="L38" t="e">
            <v>#DIV/0!</v>
          </cell>
        </row>
        <row r="39">
          <cell r="A39">
            <v>1992</v>
          </cell>
          <cell r="C39" t="e">
            <v>#DIV/0!</v>
          </cell>
          <cell r="D39" t="e">
            <v>#DIV/0!</v>
          </cell>
          <cell r="E39" t="e">
            <v>#DIV/0!</v>
          </cell>
          <cell r="H39" t="e">
            <v>#DIV/0!</v>
          </cell>
          <cell r="K39" t="e">
            <v>#DIV/0!</v>
          </cell>
          <cell r="L39" t="e">
            <v>#DIV/0!</v>
          </cell>
        </row>
        <row r="40">
          <cell r="A40">
            <v>1993</v>
          </cell>
          <cell r="C40" t="e">
            <v>#DIV/0!</v>
          </cell>
          <cell r="D40" t="e">
            <v>#DIV/0!</v>
          </cell>
          <cell r="E40" t="e">
            <v>#DIV/0!</v>
          </cell>
          <cell r="H40" t="e">
            <v>#DIV/0!</v>
          </cell>
          <cell r="K40" t="e">
            <v>#DIV/0!</v>
          </cell>
          <cell r="L40" t="e">
            <v>#DIV/0!</v>
          </cell>
        </row>
        <row r="41">
          <cell r="A41">
            <v>1994</v>
          </cell>
          <cell r="C41" t="e">
            <v>#DIV/0!</v>
          </cell>
          <cell r="D41" t="e">
            <v>#DIV/0!</v>
          </cell>
          <cell r="E41" t="e">
            <v>#DIV/0!</v>
          </cell>
          <cell r="H41" t="e">
            <v>#DIV/0!</v>
          </cell>
          <cell r="K41" t="e">
            <v>#DIV/0!</v>
          </cell>
          <cell r="L41" t="e">
            <v>#DIV/0!</v>
          </cell>
        </row>
        <row r="42">
          <cell r="A42">
            <v>1995</v>
          </cell>
          <cell r="C42" t="e">
            <v>#DIV/0!</v>
          </cell>
          <cell r="D42" t="e">
            <v>#DIV/0!</v>
          </cell>
          <cell r="E42" t="e">
            <v>#DIV/0!</v>
          </cell>
          <cell r="H42" t="e">
            <v>#DIV/0!</v>
          </cell>
          <cell r="K42" t="e">
            <v>#DIV/0!</v>
          </cell>
          <cell r="L42" t="e">
            <v>#DIV/0!</v>
          </cell>
        </row>
        <row r="43">
          <cell r="A43">
            <v>1996</v>
          </cell>
          <cell r="C43" t="e">
            <v>#DIV/0!</v>
          </cell>
          <cell r="D43" t="e">
            <v>#DIV/0!</v>
          </cell>
          <cell r="E43" t="e">
            <v>#DIV/0!</v>
          </cell>
          <cell r="H43" t="e">
            <v>#DIV/0!</v>
          </cell>
          <cell r="K43" t="e">
            <v>#DIV/0!</v>
          </cell>
          <cell r="L43" t="e">
            <v>#DIV/0!</v>
          </cell>
        </row>
        <row r="44">
          <cell r="A44">
            <v>1997</v>
          </cell>
          <cell r="C44" t="e">
            <v>#DIV/0!</v>
          </cell>
          <cell r="D44" t="e">
            <v>#DIV/0!</v>
          </cell>
          <cell r="E44" t="e">
            <v>#DIV/0!</v>
          </cell>
          <cell r="H44" t="e">
            <v>#DIV/0!</v>
          </cell>
          <cell r="K44" t="e">
            <v>#DIV/0!</v>
          </cell>
          <cell r="L44" t="e">
            <v>#DIV/0!</v>
          </cell>
        </row>
        <row r="45">
          <cell r="A45">
            <v>1998</v>
          </cell>
          <cell r="C45" t="e">
            <v>#DIV/0!</v>
          </cell>
          <cell r="D45" t="e">
            <v>#DIV/0!</v>
          </cell>
          <cell r="E45" t="e">
            <v>#DIV/0!</v>
          </cell>
          <cell r="H45" t="e">
            <v>#DIV/0!</v>
          </cell>
          <cell r="K45" t="e">
            <v>#DIV/0!</v>
          </cell>
          <cell r="L45" t="e">
            <v>#DIV/0!</v>
          </cell>
        </row>
        <row r="46">
          <cell r="A46">
            <v>1999</v>
          </cell>
          <cell r="C46" t="e">
            <v>#DIV/0!</v>
          </cell>
          <cell r="D46" t="e">
            <v>#DIV/0!</v>
          </cell>
          <cell r="E46" t="e">
            <v>#DIV/0!</v>
          </cell>
          <cell r="H46" t="e">
            <v>#DIV/0!</v>
          </cell>
          <cell r="K46" t="e">
            <v>#DIV/0!</v>
          </cell>
          <cell r="L46" t="e">
            <v>#DIV/0!</v>
          </cell>
        </row>
        <row r="47">
          <cell r="A47">
            <v>2000</v>
          </cell>
          <cell r="C47" t="e">
            <v>#DIV/0!</v>
          </cell>
          <cell r="D47" t="e">
            <v>#DIV/0!</v>
          </cell>
          <cell r="E47" t="e">
            <v>#DIV/0!</v>
          </cell>
          <cell r="H47" t="e">
            <v>#DIV/0!</v>
          </cell>
          <cell r="K47" t="e">
            <v>#DIV/0!</v>
          </cell>
          <cell r="L47" t="e">
            <v>#DIV/0!</v>
          </cell>
        </row>
        <row r="48">
          <cell r="A48">
            <v>2001</v>
          </cell>
          <cell r="C48" t="e">
            <v>#DIV/0!</v>
          </cell>
          <cell r="D48" t="e">
            <v>#DIV/0!</v>
          </cell>
          <cell r="E48" t="e">
            <v>#DIV/0!</v>
          </cell>
          <cell r="H48" t="e">
            <v>#DIV/0!</v>
          </cell>
          <cell r="K48" t="e">
            <v>#DIV/0!</v>
          </cell>
          <cell r="L48" t="e">
            <v>#DIV/0!</v>
          </cell>
        </row>
        <row r="49">
          <cell r="A49">
            <v>2002</v>
          </cell>
          <cell r="C49" t="e">
            <v>#DIV/0!</v>
          </cell>
          <cell r="D49" t="e">
            <v>#DIV/0!</v>
          </cell>
          <cell r="E49" t="e">
            <v>#DIV/0!</v>
          </cell>
          <cell r="H49" t="e">
            <v>#DIV/0!</v>
          </cell>
          <cell r="K49" t="e">
            <v>#DIV/0!</v>
          </cell>
          <cell r="L49" t="e">
            <v>#DIV/0!</v>
          </cell>
        </row>
        <row r="50">
          <cell r="A50">
            <v>2003</v>
          </cell>
          <cell r="C50" t="e">
            <v>#DIV/0!</v>
          </cell>
          <cell r="D50" t="e">
            <v>#DIV/0!</v>
          </cell>
          <cell r="E50" t="e">
            <v>#DIV/0!</v>
          </cell>
          <cell r="H50" t="e">
            <v>#DIV/0!</v>
          </cell>
          <cell r="K50" t="e">
            <v>#DIV/0!</v>
          </cell>
          <cell r="L50" t="e">
            <v>#DIV/0!</v>
          </cell>
        </row>
        <row r="51">
          <cell r="A51">
            <v>2004</v>
          </cell>
          <cell r="C51" t="e">
            <v>#DIV/0!</v>
          </cell>
          <cell r="D51" t="e">
            <v>#DIV/0!</v>
          </cell>
          <cell r="E51" t="e">
            <v>#DIV/0!</v>
          </cell>
          <cell r="H51" t="e">
            <v>#DIV/0!</v>
          </cell>
          <cell r="K51" t="e">
            <v>#DIV/0!</v>
          </cell>
          <cell r="L51" t="e">
            <v>#DIV/0!</v>
          </cell>
        </row>
        <row r="52">
          <cell r="A52">
            <v>2005</v>
          </cell>
          <cell r="C52" t="e">
            <v>#DIV/0!</v>
          </cell>
          <cell r="D52" t="e">
            <v>#DIV/0!</v>
          </cell>
          <cell r="E52" t="e">
            <v>#DIV/0!</v>
          </cell>
          <cell r="H52" t="e">
            <v>#DIV/0!</v>
          </cell>
          <cell r="K52" t="e">
            <v>#DIV/0!</v>
          </cell>
          <cell r="L52" t="e">
            <v>#DIV/0!</v>
          </cell>
        </row>
        <row r="53">
          <cell r="A53">
            <v>2006</v>
          </cell>
          <cell r="C53" t="e">
            <v>#DIV/0!</v>
          </cell>
          <cell r="D53" t="e">
            <v>#DIV/0!</v>
          </cell>
          <cell r="E53" t="e">
            <v>#DIV/0!</v>
          </cell>
          <cell r="H53" t="e">
            <v>#DIV/0!</v>
          </cell>
          <cell r="K53" t="e">
            <v>#DIV/0!</v>
          </cell>
          <cell r="L53" t="e">
            <v>#DIV/0!</v>
          </cell>
        </row>
        <row r="54">
          <cell r="A54">
            <v>2007</v>
          </cell>
          <cell r="C54" t="e">
            <v>#DIV/0!</v>
          </cell>
          <cell r="D54" t="e">
            <v>#DIV/0!</v>
          </cell>
          <cell r="E54" t="e">
            <v>#DIV/0!</v>
          </cell>
          <cell r="H54" t="e">
            <v>#DIV/0!</v>
          </cell>
          <cell r="K54" t="e">
            <v>#DIV/0!</v>
          </cell>
          <cell r="L54" t="e">
            <v>#DIV/0!</v>
          </cell>
        </row>
        <row r="55">
          <cell r="A55">
            <v>2008</v>
          </cell>
          <cell r="C55" t="e">
            <v>#DIV/0!</v>
          </cell>
          <cell r="D55" t="e">
            <v>#DIV/0!</v>
          </cell>
          <cell r="E55" t="e">
            <v>#DIV/0!</v>
          </cell>
          <cell r="H55" t="e">
            <v>#DIV/0!</v>
          </cell>
          <cell r="K55" t="e">
            <v>#DIV/0!</v>
          </cell>
          <cell r="L55" t="e">
            <v>#DIV/0!</v>
          </cell>
        </row>
        <row r="56">
          <cell r="A56">
            <v>2009</v>
          </cell>
          <cell r="C56" t="e">
            <v>#DIV/0!</v>
          </cell>
          <cell r="D56" t="e">
            <v>#DIV/0!</v>
          </cell>
          <cell r="E56" t="e">
            <v>#DIV/0!</v>
          </cell>
          <cell r="H56" t="e">
            <v>#DIV/0!</v>
          </cell>
          <cell r="K56" t="e">
            <v>#DIV/0!</v>
          </cell>
          <cell r="L56" t="e">
            <v>#DIV/0!</v>
          </cell>
        </row>
        <row r="57">
          <cell r="A57">
            <v>2010</v>
          </cell>
          <cell r="C57" t="e">
            <v>#DIV/0!</v>
          </cell>
          <cell r="D57" t="e">
            <v>#DIV/0!</v>
          </cell>
          <cell r="E57" t="e">
            <v>#DIV/0!</v>
          </cell>
          <cell r="H57" t="e">
            <v>#DIV/0!</v>
          </cell>
          <cell r="K57" t="e">
            <v>#DIV/0!</v>
          </cell>
          <cell r="L57" t="e">
            <v>#DIV/0!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AE82"/>
  <sheetViews>
    <sheetView tabSelected="1" zoomScaleNormal="100" workbookViewId="0"/>
  </sheetViews>
  <sheetFormatPr defaultRowHeight="12.75" x14ac:dyDescent="0.2"/>
  <cols>
    <col min="1" max="1" width="7.28515625" customWidth="1"/>
    <col min="3" max="3" width="9.140625" style="5"/>
    <col min="4" max="5" width="8.28515625" customWidth="1"/>
    <col min="6" max="6" width="9.140625" style="6"/>
    <col min="13" max="14" width="9.140625" style="6"/>
  </cols>
  <sheetData>
    <row r="1" spans="1:18" s="1" customFormat="1" ht="23.25" customHeight="1" x14ac:dyDescent="0.2">
      <c r="C1" s="2" t="s">
        <v>0</v>
      </c>
      <c r="D1" s="2"/>
      <c r="E1" s="2"/>
      <c r="F1" s="2"/>
      <c r="G1" s="2"/>
      <c r="H1" s="2"/>
      <c r="I1" s="3" t="str">
        <f>+B7</f>
        <v>Capo d'Orlando</v>
      </c>
      <c r="J1" s="4"/>
      <c r="K1" s="4"/>
      <c r="L1" s="4"/>
      <c r="M1" s="4"/>
      <c r="N1" s="4"/>
      <c r="O1" s="4"/>
      <c r="P1" s="4"/>
      <c r="Q1" s="4"/>
    </row>
    <row r="2" spans="1:18" ht="5.25" customHeight="1" x14ac:dyDescent="0.2"/>
    <row r="3" spans="1:18" s="15" customFormat="1" ht="11.25" x14ac:dyDescent="0.2">
      <c r="A3" s="7" t="s">
        <v>1</v>
      </c>
      <c r="B3" s="8" t="s">
        <v>2</v>
      </c>
      <c r="C3" s="8" t="s">
        <v>3</v>
      </c>
      <c r="D3" s="9" t="s">
        <v>4</v>
      </c>
      <c r="E3" s="10"/>
      <c r="F3" s="11"/>
      <c r="G3" s="9" t="s">
        <v>5</v>
      </c>
      <c r="H3" s="10"/>
      <c r="I3" s="10"/>
      <c r="J3" s="10"/>
      <c r="K3" s="10"/>
      <c r="L3" s="10"/>
      <c r="M3" s="11"/>
      <c r="N3" s="12" t="s">
        <v>6</v>
      </c>
      <c r="O3" s="13" t="s">
        <v>7</v>
      </c>
      <c r="P3" s="14"/>
      <c r="Q3" s="14"/>
    </row>
    <row r="4" spans="1:18" s="15" customFormat="1" ht="11.25" x14ac:dyDescent="0.2">
      <c r="A4" s="16"/>
      <c r="B4" s="17"/>
      <c r="C4" s="17"/>
      <c r="D4" s="18"/>
      <c r="E4" s="19"/>
      <c r="F4" s="20"/>
      <c r="G4" s="18"/>
      <c r="H4" s="19"/>
      <c r="I4" s="19"/>
      <c r="J4" s="19"/>
      <c r="K4" s="19"/>
      <c r="L4" s="19"/>
      <c r="M4" s="20"/>
      <c r="N4" s="21"/>
      <c r="O4" s="22"/>
      <c r="P4" s="23"/>
      <c r="Q4" s="23"/>
    </row>
    <row r="5" spans="1:18" s="15" customFormat="1" ht="33.75" x14ac:dyDescent="0.2">
      <c r="A5" s="24"/>
      <c r="B5" s="25"/>
      <c r="C5" s="25"/>
      <c r="D5" s="26" t="s">
        <v>8</v>
      </c>
      <c r="E5" s="26" t="s">
        <v>9</v>
      </c>
      <c r="F5" s="27" t="s">
        <v>10</v>
      </c>
      <c r="G5" s="28" t="s">
        <v>11</v>
      </c>
      <c r="H5" s="28" t="s">
        <v>12</v>
      </c>
      <c r="I5" s="29" t="s">
        <v>13</v>
      </c>
      <c r="J5" s="28" t="s">
        <v>14</v>
      </c>
      <c r="K5" s="28" t="s">
        <v>15</v>
      </c>
      <c r="L5" s="29" t="s">
        <v>16</v>
      </c>
      <c r="M5" s="27" t="s">
        <v>17</v>
      </c>
      <c r="N5" s="30"/>
      <c r="O5" s="26" t="s">
        <v>18</v>
      </c>
      <c r="P5" s="26" t="s">
        <v>19</v>
      </c>
      <c r="Q5" s="31" t="s">
        <v>20</v>
      </c>
    </row>
    <row r="6" spans="1:18" s="15" customFormat="1" ht="5.25" customHeight="1" x14ac:dyDescent="0.2">
      <c r="B6" s="32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</row>
    <row r="7" spans="1:18" s="15" customFormat="1" ht="11.25" customHeight="1" x14ac:dyDescent="0.2">
      <c r="A7" s="37">
        <v>83009</v>
      </c>
      <c r="B7" s="38" t="s">
        <v>21</v>
      </c>
      <c r="C7" s="33">
        <v>1958</v>
      </c>
      <c r="D7" s="39">
        <v>155</v>
      </c>
      <c r="E7" s="39">
        <v>75</v>
      </c>
      <c r="F7" s="35">
        <v>80</v>
      </c>
      <c r="G7" s="35">
        <v>212</v>
      </c>
      <c r="H7" s="35">
        <v>7</v>
      </c>
      <c r="I7" s="35">
        <v>219</v>
      </c>
      <c r="J7" s="35">
        <v>264</v>
      </c>
      <c r="K7" s="35">
        <v>42</v>
      </c>
      <c r="L7" s="35">
        <v>306</v>
      </c>
      <c r="M7" s="35">
        <v>-87</v>
      </c>
      <c r="N7" s="35">
        <v>-7</v>
      </c>
      <c r="O7" s="39">
        <v>4286</v>
      </c>
      <c r="P7" s="40">
        <v>4351</v>
      </c>
      <c r="Q7" s="39">
        <v>8637</v>
      </c>
    </row>
    <row r="8" spans="1:18" s="15" customFormat="1" ht="11.25" customHeight="1" x14ac:dyDescent="0.2">
      <c r="A8" s="37">
        <v>83009</v>
      </c>
      <c r="B8" s="38" t="s">
        <v>21</v>
      </c>
      <c r="C8" s="33">
        <v>1959</v>
      </c>
      <c r="D8" s="39">
        <v>154</v>
      </c>
      <c r="E8" s="39">
        <v>59</v>
      </c>
      <c r="F8" s="35">
        <v>95</v>
      </c>
      <c r="G8" s="35">
        <v>277</v>
      </c>
      <c r="H8" s="35">
        <v>4</v>
      </c>
      <c r="I8" s="35">
        <v>281</v>
      </c>
      <c r="J8" s="35">
        <v>221</v>
      </c>
      <c r="K8" s="35">
        <v>82</v>
      </c>
      <c r="L8" s="35">
        <v>303</v>
      </c>
      <c r="M8" s="35">
        <v>-22</v>
      </c>
      <c r="N8" s="35">
        <v>73</v>
      </c>
      <c r="O8" s="39">
        <v>4319</v>
      </c>
      <c r="P8" s="40">
        <v>4391</v>
      </c>
      <c r="Q8" s="39">
        <v>8710</v>
      </c>
    </row>
    <row r="9" spans="1:18" s="15" customFormat="1" ht="11.25" customHeight="1" x14ac:dyDescent="0.2">
      <c r="A9" s="37">
        <v>83009</v>
      </c>
      <c r="B9" s="38" t="s">
        <v>21</v>
      </c>
      <c r="C9" s="33">
        <v>1960</v>
      </c>
      <c r="D9" s="39">
        <v>190</v>
      </c>
      <c r="E9" s="39">
        <v>66</v>
      </c>
      <c r="F9" s="35">
        <v>124</v>
      </c>
      <c r="G9" s="35">
        <v>324</v>
      </c>
      <c r="H9" s="35">
        <v>13</v>
      </c>
      <c r="I9" s="35">
        <v>337</v>
      </c>
      <c r="J9" s="35">
        <v>275</v>
      </c>
      <c r="K9" s="35">
        <v>2</v>
      </c>
      <c r="L9" s="35">
        <v>277</v>
      </c>
      <c r="M9" s="35">
        <v>60</v>
      </c>
      <c r="N9" s="35">
        <v>184</v>
      </c>
      <c r="O9" s="39">
        <v>4402</v>
      </c>
      <c r="P9" s="40">
        <v>4492</v>
      </c>
      <c r="Q9" s="39">
        <v>8894</v>
      </c>
    </row>
    <row r="10" spans="1:18" s="15" customFormat="1" ht="11.25" customHeight="1" x14ac:dyDescent="0.2">
      <c r="A10" s="37">
        <v>83009</v>
      </c>
      <c r="B10" s="38" t="s">
        <v>21</v>
      </c>
      <c r="C10" s="33">
        <v>1961</v>
      </c>
      <c r="D10" s="39">
        <v>195.5</v>
      </c>
      <c r="E10" s="39">
        <v>68.5</v>
      </c>
      <c r="F10" s="35">
        <v>127</v>
      </c>
      <c r="G10" s="35">
        <v>307.5</v>
      </c>
      <c r="H10" s="35">
        <v>10</v>
      </c>
      <c r="I10" s="35">
        <v>317.5</v>
      </c>
      <c r="J10" s="35">
        <v>282.5</v>
      </c>
      <c r="K10" s="35">
        <v>12</v>
      </c>
      <c r="L10" s="35">
        <v>294.5</v>
      </c>
      <c r="M10" s="35">
        <v>23</v>
      </c>
      <c r="N10" s="35">
        <v>150</v>
      </c>
      <c r="O10" s="39"/>
      <c r="P10" s="40"/>
      <c r="Q10" s="39">
        <v>8605</v>
      </c>
    </row>
    <row r="11" spans="1:18" s="15" customFormat="1" ht="11.25" customHeight="1" x14ac:dyDescent="0.2">
      <c r="A11" s="37">
        <v>83009</v>
      </c>
      <c r="B11" s="38" t="s">
        <v>21</v>
      </c>
      <c r="C11" s="33">
        <v>1962</v>
      </c>
      <c r="D11" s="39">
        <v>201</v>
      </c>
      <c r="E11" s="39">
        <v>71</v>
      </c>
      <c r="F11" s="35">
        <v>130</v>
      </c>
      <c r="G11" s="35">
        <v>291</v>
      </c>
      <c r="H11" s="35">
        <v>7</v>
      </c>
      <c r="I11" s="35">
        <v>298</v>
      </c>
      <c r="J11" s="35">
        <v>290</v>
      </c>
      <c r="K11" s="35">
        <v>22</v>
      </c>
      <c r="L11" s="35">
        <v>312</v>
      </c>
      <c r="M11" s="35">
        <v>-14</v>
      </c>
      <c r="N11" s="35">
        <v>116</v>
      </c>
      <c r="O11" s="39">
        <v>4225</v>
      </c>
      <c r="P11" s="40">
        <v>4496</v>
      </c>
      <c r="Q11" s="39">
        <v>8721</v>
      </c>
    </row>
    <row r="12" spans="1:18" s="15" customFormat="1" ht="11.25" customHeight="1" x14ac:dyDescent="0.2">
      <c r="A12" s="37">
        <v>83009</v>
      </c>
      <c r="B12" s="38" t="s">
        <v>21</v>
      </c>
      <c r="C12" s="33">
        <v>1963</v>
      </c>
      <c r="D12" s="39">
        <v>177</v>
      </c>
      <c r="E12" s="39">
        <v>91</v>
      </c>
      <c r="F12" s="35">
        <v>86</v>
      </c>
      <c r="G12" s="35">
        <v>191</v>
      </c>
      <c r="H12" s="35">
        <v>25</v>
      </c>
      <c r="I12" s="35">
        <v>216</v>
      </c>
      <c r="J12" s="35">
        <v>211</v>
      </c>
      <c r="K12" s="35">
        <v>115</v>
      </c>
      <c r="L12" s="35">
        <v>326</v>
      </c>
      <c r="M12" s="35">
        <v>-110</v>
      </c>
      <c r="N12" s="35">
        <v>-24</v>
      </c>
      <c r="O12" s="39">
        <v>4253</v>
      </c>
      <c r="P12" s="40">
        <v>4444</v>
      </c>
      <c r="Q12" s="39">
        <v>8697</v>
      </c>
    </row>
    <row r="13" spans="1:18" s="15" customFormat="1" ht="11.25" customHeight="1" x14ac:dyDescent="0.2">
      <c r="A13" s="37">
        <v>83009</v>
      </c>
      <c r="B13" s="38" t="s">
        <v>21</v>
      </c>
      <c r="C13" s="33">
        <v>1964</v>
      </c>
      <c r="D13" s="39">
        <v>173</v>
      </c>
      <c r="E13" s="39">
        <v>68</v>
      </c>
      <c r="F13" s="35">
        <v>105</v>
      </c>
      <c r="G13" s="35">
        <v>212</v>
      </c>
      <c r="H13" s="35">
        <v>13</v>
      </c>
      <c r="I13" s="35">
        <v>225</v>
      </c>
      <c r="J13" s="35">
        <v>183</v>
      </c>
      <c r="K13" s="35">
        <v>39</v>
      </c>
      <c r="L13" s="35">
        <v>222</v>
      </c>
      <c r="M13" s="35">
        <v>3</v>
      </c>
      <c r="N13" s="35">
        <v>108</v>
      </c>
      <c r="O13" s="39">
        <v>4300</v>
      </c>
      <c r="P13" s="40">
        <v>4505</v>
      </c>
      <c r="Q13" s="39">
        <v>8805</v>
      </c>
    </row>
    <row r="14" spans="1:18" s="15" customFormat="1" ht="11.25" customHeight="1" x14ac:dyDescent="0.2">
      <c r="A14" s="37">
        <v>83009</v>
      </c>
      <c r="B14" s="38" t="s">
        <v>21</v>
      </c>
      <c r="C14" s="33">
        <v>1965</v>
      </c>
      <c r="D14" s="39">
        <v>179</v>
      </c>
      <c r="E14" s="39">
        <v>79</v>
      </c>
      <c r="F14" s="35">
        <v>100</v>
      </c>
      <c r="G14" s="35">
        <v>246</v>
      </c>
      <c r="H14" s="35">
        <v>9</v>
      </c>
      <c r="I14" s="35">
        <v>255</v>
      </c>
      <c r="J14" s="35">
        <v>225</v>
      </c>
      <c r="K14" s="35">
        <v>30</v>
      </c>
      <c r="L14" s="35">
        <v>255</v>
      </c>
      <c r="M14" s="35">
        <v>0</v>
      </c>
      <c r="N14" s="35">
        <v>100</v>
      </c>
      <c r="O14" s="39">
        <v>4359</v>
      </c>
      <c r="P14" s="40">
        <v>4546</v>
      </c>
      <c r="Q14" s="39">
        <v>8905</v>
      </c>
    </row>
    <row r="15" spans="1:18" s="15" customFormat="1" ht="11.25" customHeight="1" x14ac:dyDescent="0.2">
      <c r="A15" s="37">
        <v>83009</v>
      </c>
      <c r="B15" s="38" t="s">
        <v>21</v>
      </c>
      <c r="C15" s="33">
        <v>1966</v>
      </c>
      <c r="D15" s="39">
        <v>193</v>
      </c>
      <c r="E15" s="39">
        <v>64</v>
      </c>
      <c r="F15" s="35">
        <v>129</v>
      </c>
      <c r="G15" s="35">
        <v>244</v>
      </c>
      <c r="H15" s="35">
        <v>19</v>
      </c>
      <c r="I15" s="35">
        <v>263</v>
      </c>
      <c r="J15" s="35">
        <v>234</v>
      </c>
      <c r="K15" s="35">
        <v>129</v>
      </c>
      <c r="L15" s="35">
        <v>363</v>
      </c>
      <c r="M15" s="35">
        <v>-100</v>
      </c>
      <c r="N15" s="35">
        <v>29</v>
      </c>
      <c r="O15" s="39">
        <v>4371</v>
      </c>
      <c r="P15" s="40">
        <v>4563</v>
      </c>
      <c r="Q15" s="39">
        <v>8934</v>
      </c>
    </row>
    <row r="16" spans="1:18" s="15" customFormat="1" ht="11.25" customHeight="1" x14ac:dyDescent="0.2">
      <c r="A16" s="37">
        <v>83009</v>
      </c>
      <c r="B16" s="38" t="s">
        <v>21</v>
      </c>
      <c r="C16" s="33">
        <v>1967</v>
      </c>
      <c r="D16" s="39">
        <v>149</v>
      </c>
      <c r="E16" s="39">
        <v>77</v>
      </c>
      <c r="F16" s="35">
        <v>72</v>
      </c>
      <c r="G16" s="35">
        <v>256</v>
      </c>
      <c r="H16" s="35">
        <v>27</v>
      </c>
      <c r="I16" s="35">
        <v>283</v>
      </c>
      <c r="J16" s="35">
        <v>190</v>
      </c>
      <c r="K16" s="35">
        <v>107</v>
      </c>
      <c r="L16" s="35">
        <v>297</v>
      </c>
      <c r="M16" s="35">
        <v>-14</v>
      </c>
      <c r="N16" s="35">
        <v>58</v>
      </c>
      <c r="O16" s="39">
        <v>4401</v>
      </c>
      <c r="P16" s="40">
        <v>4591</v>
      </c>
      <c r="Q16" s="39">
        <v>8992</v>
      </c>
    </row>
    <row r="17" spans="1:17" s="15" customFormat="1" ht="11.25" customHeight="1" x14ac:dyDescent="0.2">
      <c r="A17" s="37">
        <v>83009</v>
      </c>
      <c r="B17" s="38" t="s">
        <v>21</v>
      </c>
      <c r="C17" s="33">
        <v>1968</v>
      </c>
      <c r="D17" s="39">
        <v>181</v>
      </c>
      <c r="E17" s="39">
        <v>83</v>
      </c>
      <c r="F17" s="35">
        <v>98</v>
      </c>
      <c r="G17" s="35">
        <v>252</v>
      </c>
      <c r="H17" s="35">
        <v>26</v>
      </c>
      <c r="I17" s="35">
        <v>278</v>
      </c>
      <c r="J17" s="35">
        <v>198</v>
      </c>
      <c r="K17" s="35">
        <v>102</v>
      </c>
      <c r="L17" s="35">
        <v>300</v>
      </c>
      <c r="M17" s="35">
        <v>-22</v>
      </c>
      <c r="N17" s="35">
        <v>76</v>
      </c>
      <c r="O17" s="39">
        <v>4421</v>
      </c>
      <c r="P17" s="40">
        <v>4647</v>
      </c>
      <c r="Q17" s="39">
        <v>9068</v>
      </c>
    </row>
    <row r="18" spans="1:17" s="15" customFormat="1" ht="11.25" customHeight="1" x14ac:dyDescent="0.2">
      <c r="A18" s="37">
        <v>83009</v>
      </c>
      <c r="B18" s="38" t="s">
        <v>21</v>
      </c>
      <c r="C18" s="33">
        <v>1969</v>
      </c>
      <c r="D18" s="39">
        <v>162</v>
      </c>
      <c r="E18" s="39">
        <v>78</v>
      </c>
      <c r="F18" s="35">
        <v>84</v>
      </c>
      <c r="G18" s="35">
        <v>301</v>
      </c>
      <c r="H18" s="35">
        <v>42</v>
      </c>
      <c r="I18" s="35">
        <v>343</v>
      </c>
      <c r="J18" s="35">
        <v>283</v>
      </c>
      <c r="K18" s="35">
        <v>41</v>
      </c>
      <c r="L18" s="35">
        <v>324</v>
      </c>
      <c r="M18" s="35">
        <v>19</v>
      </c>
      <c r="N18" s="35">
        <v>103</v>
      </c>
      <c r="O18" s="39">
        <v>4476</v>
      </c>
      <c r="P18" s="40">
        <v>4695</v>
      </c>
      <c r="Q18" s="39">
        <v>9171</v>
      </c>
    </row>
    <row r="19" spans="1:17" s="15" customFormat="1" ht="11.25" customHeight="1" x14ac:dyDescent="0.2">
      <c r="A19" s="37">
        <v>83009</v>
      </c>
      <c r="B19" s="38" t="s">
        <v>21</v>
      </c>
      <c r="C19" s="33">
        <v>1970</v>
      </c>
      <c r="D19" s="39">
        <v>139</v>
      </c>
      <c r="E19" s="39">
        <v>94</v>
      </c>
      <c r="F19" s="35">
        <v>45</v>
      </c>
      <c r="G19" s="35">
        <v>371</v>
      </c>
      <c r="H19" s="35">
        <v>37</v>
      </c>
      <c r="I19" s="35">
        <v>408</v>
      </c>
      <c r="J19" s="35">
        <v>263</v>
      </c>
      <c r="K19" s="35">
        <v>57</v>
      </c>
      <c r="L19" s="35">
        <v>320</v>
      </c>
      <c r="M19" s="35">
        <v>88</v>
      </c>
      <c r="N19" s="35">
        <v>133</v>
      </c>
      <c r="O19" s="39">
        <v>4565</v>
      </c>
      <c r="P19" s="40">
        <v>4739</v>
      </c>
      <c r="Q19" s="39">
        <v>9304</v>
      </c>
    </row>
    <row r="20" spans="1:17" s="15" customFormat="1" ht="11.25" customHeight="1" x14ac:dyDescent="0.2">
      <c r="A20" s="37">
        <v>83009</v>
      </c>
      <c r="B20" s="38" t="s">
        <v>21</v>
      </c>
      <c r="C20" s="33">
        <v>1971</v>
      </c>
      <c r="D20" s="39">
        <v>177</v>
      </c>
      <c r="E20" s="39">
        <v>88</v>
      </c>
      <c r="F20" s="35">
        <v>89</v>
      </c>
      <c r="G20" s="35">
        <v>290</v>
      </c>
      <c r="H20" s="35">
        <v>34</v>
      </c>
      <c r="I20" s="35">
        <v>324</v>
      </c>
      <c r="J20" s="35">
        <v>211</v>
      </c>
      <c r="K20" s="35">
        <v>10</v>
      </c>
      <c r="L20" s="35">
        <v>221</v>
      </c>
      <c r="M20" s="35">
        <v>103</v>
      </c>
      <c r="N20" s="35">
        <v>192</v>
      </c>
      <c r="O20" s="39"/>
      <c r="P20" s="40"/>
      <c r="Q20" s="39">
        <v>9377</v>
      </c>
    </row>
    <row r="21" spans="1:17" s="15" customFormat="1" ht="11.25" customHeight="1" x14ac:dyDescent="0.2">
      <c r="A21" s="37">
        <v>83009</v>
      </c>
      <c r="B21" s="38" t="s">
        <v>21</v>
      </c>
      <c r="C21" s="33">
        <v>1972</v>
      </c>
      <c r="D21" s="39">
        <v>156</v>
      </c>
      <c r="E21" s="39">
        <v>95</v>
      </c>
      <c r="F21" s="35">
        <v>61</v>
      </c>
      <c r="G21" s="35">
        <v>307</v>
      </c>
      <c r="H21" s="35">
        <v>70</v>
      </c>
      <c r="I21" s="35">
        <v>377</v>
      </c>
      <c r="J21" s="35">
        <v>325</v>
      </c>
      <c r="K21" s="35">
        <v>10</v>
      </c>
      <c r="L21" s="35">
        <v>335</v>
      </c>
      <c r="M21" s="35">
        <v>42</v>
      </c>
      <c r="N21" s="35">
        <v>103</v>
      </c>
      <c r="O21" s="39"/>
      <c r="P21" s="40"/>
      <c r="Q21" s="39">
        <v>9480</v>
      </c>
    </row>
    <row r="22" spans="1:17" s="15" customFormat="1" ht="11.25" customHeight="1" x14ac:dyDescent="0.2">
      <c r="A22" s="37">
        <v>83009</v>
      </c>
      <c r="B22" s="38" t="s">
        <v>21</v>
      </c>
      <c r="C22" s="33">
        <v>1973</v>
      </c>
      <c r="D22" s="39">
        <v>165</v>
      </c>
      <c r="E22" s="39">
        <v>84</v>
      </c>
      <c r="F22" s="35">
        <v>81</v>
      </c>
      <c r="G22" s="35">
        <v>277</v>
      </c>
      <c r="H22" s="35">
        <v>38</v>
      </c>
      <c r="I22" s="35">
        <v>315</v>
      </c>
      <c r="J22" s="35">
        <v>248</v>
      </c>
      <c r="K22" s="35">
        <v>12</v>
      </c>
      <c r="L22" s="35">
        <v>260</v>
      </c>
      <c r="M22" s="35">
        <v>55</v>
      </c>
      <c r="N22" s="35">
        <v>136</v>
      </c>
      <c r="O22" s="39">
        <v>4704</v>
      </c>
      <c r="P22" s="40">
        <v>4912</v>
      </c>
      <c r="Q22" s="39">
        <v>9616</v>
      </c>
    </row>
    <row r="23" spans="1:17" s="15" customFormat="1" ht="11.25" customHeight="1" x14ac:dyDescent="0.2">
      <c r="A23" s="37">
        <v>83009</v>
      </c>
      <c r="B23" s="38" t="s">
        <v>21</v>
      </c>
      <c r="C23" s="33">
        <v>1974</v>
      </c>
      <c r="D23" s="39">
        <v>196</v>
      </c>
      <c r="E23" s="39">
        <v>91</v>
      </c>
      <c r="F23" s="35">
        <v>105</v>
      </c>
      <c r="G23" s="35">
        <v>327</v>
      </c>
      <c r="H23" s="35">
        <v>35</v>
      </c>
      <c r="I23" s="35">
        <v>362</v>
      </c>
      <c r="J23" s="35">
        <v>274</v>
      </c>
      <c r="K23" s="35">
        <v>8</v>
      </c>
      <c r="L23" s="35">
        <v>282</v>
      </c>
      <c r="M23" s="35">
        <v>80</v>
      </c>
      <c r="N23" s="35">
        <v>185</v>
      </c>
      <c r="O23" s="39">
        <v>4801</v>
      </c>
      <c r="P23" s="40">
        <v>5000</v>
      </c>
      <c r="Q23" s="39">
        <v>9801</v>
      </c>
    </row>
    <row r="24" spans="1:17" s="15" customFormat="1" ht="11.25" customHeight="1" x14ac:dyDescent="0.2">
      <c r="A24" s="37">
        <v>83009</v>
      </c>
      <c r="B24" s="38" t="s">
        <v>21</v>
      </c>
      <c r="C24" s="33">
        <v>1975</v>
      </c>
      <c r="D24" s="39">
        <v>153</v>
      </c>
      <c r="E24" s="39">
        <v>98</v>
      </c>
      <c r="F24" s="35">
        <v>55</v>
      </c>
      <c r="G24" s="35">
        <v>311</v>
      </c>
      <c r="H24" s="35">
        <v>46</v>
      </c>
      <c r="I24" s="35">
        <v>357</v>
      </c>
      <c r="J24" s="35">
        <v>266</v>
      </c>
      <c r="K24" s="35">
        <v>11</v>
      </c>
      <c r="L24" s="35">
        <v>277</v>
      </c>
      <c r="M24" s="35">
        <v>80</v>
      </c>
      <c r="N24" s="35">
        <v>135</v>
      </c>
      <c r="O24" s="39">
        <v>4863</v>
      </c>
      <c r="P24" s="40">
        <v>5073</v>
      </c>
      <c r="Q24" s="39">
        <v>9936</v>
      </c>
    </row>
    <row r="25" spans="1:17" s="15" customFormat="1" ht="11.25" customHeight="1" x14ac:dyDescent="0.2">
      <c r="A25" s="37">
        <v>83009</v>
      </c>
      <c r="B25" s="38" t="s">
        <v>21</v>
      </c>
      <c r="C25" s="33">
        <v>1976</v>
      </c>
      <c r="D25" s="39">
        <v>151</v>
      </c>
      <c r="E25" s="39">
        <v>78</v>
      </c>
      <c r="F25" s="35">
        <v>73</v>
      </c>
      <c r="G25" s="35">
        <v>279</v>
      </c>
      <c r="H25" s="35">
        <v>76</v>
      </c>
      <c r="I25" s="35">
        <v>355</v>
      </c>
      <c r="J25" s="35">
        <v>186</v>
      </c>
      <c r="K25" s="35">
        <v>31</v>
      </c>
      <c r="L25" s="35">
        <v>217</v>
      </c>
      <c r="M25" s="35">
        <v>138</v>
      </c>
      <c r="N25" s="35">
        <v>211</v>
      </c>
      <c r="O25" s="39">
        <v>4957</v>
      </c>
      <c r="P25" s="40">
        <v>5190</v>
      </c>
      <c r="Q25" s="39">
        <v>10147</v>
      </c>
    </row>
    <row r="26" spans="1:17" s="15" customFormat="1" ht="11.25" customHeight="1" x14ac:dyDescent="0.2">
      <c r="A26" s="37">
        <v>83009</v>
      </c>
      <c r="B26" s="38" t="s">
        <v>21</v>
      </c>
      <c r="C26" s="33">
        <v>1977</v>
      </c>
      <c r="D26" s="39">
        <v>159</v>
      </c>
      <c r="E26" s="39">
        <v>83</v>
      </c>
      <c r="F26" s="35">
        <v>76</v>
      </c>
      <c r="G26" s="35">
        <v>260</v>
      </c>
      <c r="H26" s="35">
        <v>33</v>
      </c>
      <c r="I26" s="35">
        <v>293</v>
      </c>
      <c r="J26" s="35">
        <v>252</v>
      </c>
      <c r="K26" s="35">
        <v>21</v>
      </c>
      <c r="L26" s="35">
        <v>273</v>
      </c>
      <c r="M26" s="35">
        <v>20</v>
      </c>
      <c r="N26" s="35">
        <v>96</v>
      </c>
      <c r="O26" s="39">
        <v>5004</v>
      </c>
      <c r="P26" s="40">
        <v>5239</v>
      </c>
      <c r="Q26" s="39">
        <v>10243</v>
      </c>
    </row>
    <row r="27" spans="1:17" s="15" customFormat="1" ht="11.25" customHeight="1" x14ac:dyDescent="0.2">
      <c r="A27" s="37">
        <v>83009</v>
      </c>
      <c r="B27" s="38" t="s">
        <v>21</v>
      </c>
      <c r="C27" s="33">
        <v>1978</v>
      </c>
      <c r="D27" s="39">
        <v>157</v>
      </c>
      <c r="E27" s="39">
        <v>96</v>
      </c>
      <c r="F27" s="35">
        <v>61</v>
      </c>
      <c r="G27" s="35">
        <v>268</v>
      </c>
      <c r="H27" s="35">
        <v>18</v>
      </c>
      <c r="I27" s="35">
        <v>286</v>
      </c>
      <c r="J27" s="35">
        <v>223</v>
      </c>
      <c r="K27" s="35">
        <v>48</v>
      </c>
      <c r="L27" s="35">
        <v>271</v>
      </c>
      <c r="M27" s="35">
        <v>15</v>
      </c>
      <c r="N27" s="35">
        <v>76</v>
      </c>
      <c r="O27" s="39">
        <v>5045</v>
      </c>
      <c r="P27" s="40">
        <v>5274</v>
      </c>
      <c r="Q27" s="39">
        <v>10319</v>
      </c>
    </row>
    <row r="28" spans="1:17" s="15" customFormat="1" ht="11.25" customHeight="1" x14ac:dyDescent="0.2">
      <c r="A28" s="37">
        <v>83009</v>
      </c>
      <c r="B28" s="38" t="s">
        <v>21</v>
      </c>
      <c r="C28" s="33">
        <v>1979</v>
      </c>
      <c r="D28" s="39">
        <v>147</v>
      </c>
      <c r="E28" s="39">
        <v>80</v>
      </c>
      <c r="F28" s="35">
        <v>67</v>
      </c>
      <c r="G28" s="35">
        <v>263</v>
      </c>
      <c r="H28" s="35">
        <v>40</v>
      </c>
      <c r="I28" s="35">
        <v>303</v>
      </c>
      <c r="J28" s="35">
        <v>196</v>
      </c>
      <c r="K28" s="35">
        <v>11</v>
      </c>
      <c r="L28" s="35">
        <v>207</v>
      </c>
      <c r="M28" s="35">
        <v>96</v>
      </c>
      <c r="N28" s="35">
        <v>163</v>
      </c>
      <c r="O28" s="39">
        <v>5114</v>
      </c>
      <c r="P28" s="40">
        <v>5368</v>
      </c>
      <c r="Q28" s="39">
        <v>10482</v>
      </c>
    </row>
    <row r="29" spans="1:17" s="15" customFormat="1" ht="11.25" customHeight="1" x14ac:dyDescent="0.2">
      <c r="A29" s="37">
        <v>83009</v>
      </c>
      <c r="B29" s="38" t="s">
        <v>21</v>
      </c>
      <c r="C29" s="33">
        <v>1980</v>
      </c>
      <c r="D29" s="39">
        <v>117</v>
      </c>
      <c r="E29" s="39">
        <v>92</v>
      </c>
      <c r="F29" s="35">
        <v>25</v>
      </c>
      <c r="G29" s="35">
        <v>386</v>
      </c>
      <c r="H29" s="35">
        <v>49</v>
      </c>
      <c r="I29" s="35">
        <v>435</v>
      </c>
      <c r="J29" s="35">
        <v>282</v>
      </c>
      <c r="K29" s="35">
        <v>7</v>
      </c>
      <c r="L29" s="35">
        <v>289</v>
      </c>
      <c r="M29" s="35">
        <v>146</v>
      </c>
      <c r="N29" s="35">
        <v>171</v>
      </c>
      <c r="O29" s="39">
        <v>5182</v>
      </c>
      <c r="P29" s="40">
        <v>5471</v>
      </c>
      <c r="Q29" s="39">
        <v>10653</v>
      </c>
    </row>
    <row r="30" spans="1:17" s="15" customFormat="1" ht="11.25" customHeight="1" x14ac:dyDescent="0.2">
      <c r="A30" s="37">
        <v>83009</v>
      </c>
      <c r="B30" s="38" t="s">
        <v>21</v>
      </c>
      <c r="C30" s="33">
        <v>1981</v>
      </c>
      <c r="D30" s="39">
        <v>120</v>
      </c>
      <c r="E30" s="39">
        <v>83</v>
      </c>
      <c r="F30" s="35">
        <v>37</v>
      </c>
      <c r="G30" s="35">
        <v>271</v>
      </c>
      <c r="H30" s="35">
        <v>34</v>
      </c>
      <c r="I30" s="35">
        <v>305</v>
      </c>
      <c r="J30" s="35">
        <v>257</v>
      </c>
      <c r="K30" s="35">
        <v>1</v>
      </c>
      <c r="L30" s="35">
        <v>258</v>
      </c>
      <c r="M30" s="35">
        <v>47</v>
      </c>
      <c r="N30" s="35">
        <v>84</v>
      </c>
      <c r="O30" s="39">
        <v>5174</v>
      </c>
      <c r="P30" s="40">
        <v>5345</v>
      </c>
      <c r="Q30" s="39">
        <v>10519</v>
      </c>
    </row>
    <row r="31" spans="1:17" s="15" customFormat="1" ht="11.25" customHeight="1" x14ac:dyDescent="0.2">
      <c r="A31" s="37">
        <v>83009</v>
      </c>
      <c r="B31" s="38" t="s">
        <v>21</v>
      </c>
      <c r="C31" s="33">
        <v>1982</v>
      </c>
      <c r="D31" s="39">
        <v>141</v>
      </c>
      <c r="E31" s="39">
        <v>77</v>
      </c>
      <c r="F31" s="35">
        <v>64</v>
      </c>
      <c r="G31" s="35">
        <v>242</v>
      </c>
      <c r="H31" s="35">
        <v>29</v>
      </c>
      <c r="I31" s="35">
        <v>271</v>
      </c>
      <c r="J31" s="35">
        <v>265</v>
      </c>
      <c r="K31" s="35">
        <v>0</v>
      </c>
      <c r="L31" s="35">
        <v>265</v>
      </c>
      <c r="M31" s="35">
        <v>6</v>
      </c>
      <c r="N31" s="35">
        <v>70</v>
      </c>
      <c r="O31" s="39">
        <v>5205</v>
      </c>
      <c r="P31" s="40">
        <v>5384</v>
      </c>
      <c r="Q31" s="39">
        <v>10589</v>
      </c>
    </row>
    <row r="32" spans="1:17" s="15" customFormat="1" ht="11.25" customHeight="1" x14ac:dyDescent="0.2">
      <c r="A32" s="37">
        <v>83009</v>
      </c>
      <c r="B32" s="38" t="s">
        <v>21</v>
      </c>
      <c r="C32" s="33">
        <v>1983</v>
      </c>
      <c r="D32" s="39">
        <v>129</v>
      </c>
      <c r="E32" s="39">
        <v>109</v>
      </c>
      <c r="F32" s="35">
        <v>20</v>
      </c>
      <c r="G32" s="35">
        <v>420</v>
      </c>
      <c r="H32" s="35">
        <v>56</v>
      </c>
      <c r="I32" s="35">
        <v>476</v>
      </c>
      <c r="J32" s="35">
        <v>235</v>
      </c>
      <c r="K32" s="35">
        <v>1</v>
      </c>
      <c r="L32" s="35">
        <v>236</v>
      </c>
      <c r="M32" s="35">
        <v>240</v>
      </c>
      <c r="N32" s="35">
        <v>260</v>
      </c>
      <c r="O32" s="39">
        <v>5345</v>
      </c>
      <c r="P32" s="40">
        <v>5504</v>
      </c>
      <c r="Q32" s="39">
        <v>10849</v>
      </c>
    </row>
    <row r="33" spans="1:17" s="15" customFormat="1" ht="11.25" customHeight="1" x14ac:dyDescent="0.2">
      <c r="A33" s="37">
        <v>83009</v>
      </c>
      <c r="B33" s="38" t="s">
        <v>21</v>
      </c>
      <c r="C33" s="33">
        <v>1984</v>
      </c>
      <c r="D33" s="39">
        <v>117</v>
      </c>
      <c r="E33" s="39">
        <v>90</v>
      </c>
      <c r="F33" s="35">
        <v>27</v>
      </c>
      <c r="G33" s="35">
        <v>372</v>
      </c>
      <c r="H33" s="35">
        <v>68</v>
      </c>
      <c r="I33" s="35">
        <v>440</v>
      </c>
      <c r="J33" s="35">
        <v>240</v>
      </c>
      <c r="K33" s="35">
        <v>6</v>
      </c>
      <c r="L33" s="35">
        <v>246</v>
      </c>
      <c r="M33" s="35">
        <v>194</v>
      </c>
      <c r="N33" s="35">
        <v>221</v>
      </c>
      <c r="O33" s="39">
        <v>5455</v>
      </c>
      <c r="P33" s="40">
        <v>5615</v>
      </c>
      <c r="Q33" s="39">
        <v>11070</v>
      </c>
    </row>
    <row r="34" spans="1:17" s="15" customFormat="1" ht="11.25" customHeight="1" x14ac:dyDescent="0.2">
      <c r="A34" s="37">
        <v>83009</v>
      </c>
      <c r="B34" s="38" t="s">
        <v>21</v>
      </c>
      <c r="C34" s="33">
        <v>1985</v>
      </c>
      <c r="D34" s="39">
        <v>122</v>
      </c>
      <c r="E34" s="39">
        <v>96</v>
      </c>
      <c r="F34" s="35">
        <v>26</v>
      </c>
      <c r="G34" s="35">
        <v>370</v>
      </c>
      <c r="H34" s="35">
        <v>47</v>
      </c>
      <c r="I34" s="35">
        <v>417</v>
      </c>
      <c r="J34" s="35">
        <v>232</v>
      </c>
      <c r="K34" s="35">
        <v>4</v>
      </c>
      <c r="L34" s="35">
        <v>236</v>
      </c>
      <c r="M34" s="35">
        <v>181</v>
      </c>
      <c r="N34" s="35">
        <v>207</v>
      </c>
      <c r="O34" s="39">
        <v>5556</v>
      </c>
      <c r="P34" s="40">
        <v>5721</v>
      </c>
      <c r="Q34" s="39">
        <v>11277</v>
      </c>
    </row>
    <row r="35" spans="1:17" s="15" customFormat="1" ht="11.25" customHeight="1" x14ac:dyDescent="0.2">
      <c r="A35" s="37">
        <v>83009</v>
      </c>
      <c r="B35" s="38" t="s">
        <v>21</v>
      </c>
      <c r="C35" s="33">
        <v>1986</v>
      </c>
      <c r="D35" s="39">
        <v>127</v>
      </c>
      <c r="E35" s="39">
        <v>80</v>
      </c>
      <c r="F35" s="35">
        <v>47</v>
      </c>
      <c r="G35" s="35">
        <v>320</v>
      </c>
      <c r="H35" s="35">
        <v>59</v>
      </c>
      <c r="I35" s="35">
        <v>379</v>
      </c>
      <c r="J35" s="35">
        <v>233</v>
      </c>
      <c r="K35" s="35">
        <v>13</v>
      </c>
      <c r="L35" s="35">
        <v>246</v>
      </c>
      <c r="M35" s="35">
        <v>133</v>
      </c>
      <c r="N35" s="35">
        <v>180</v>
      </c>
      <c r="O35" s="39">
        <v>5620</v>
      </c>
      <c r="P35" s="40">
        <v>5837</v>
      </c>
      <c r="Q35" s="39">
        <v>11457</v>
      </c>
    </row>
    <row r="36" spans="1:17" s="15" customFormat="1" ht="11.25" customHeight="1" x14ac:dyDescent="0.2">
      <c r="A36" s="37">
        <v>83009</v>
      </c>
      <c r="B36" s="38" t="s">
        <v>21</v>
      </c>
      <c r="C36" s="33">
        <v>1987</v>
      </c>
      <c r="D36" s="39">
        <v>130</v>
      </c>
      <c r="E36" s="39">
        <v>88</v>
      </c>
      <c r="F36" s="35">
        <v>42</v>
      </c>
      <c r="G36" s="35">
        <v>300</v>
      </c>
      <c r="H36" s="35">
        <v>27</v>
      </c>
      <c r="I36" s="35">
        <v>327</v>
      </c>
      <c r="J36" s="35">
        <v>222</v>
      </c>
      <c r="K36" s="35">
        <v>9</v>
      </c>
      <c r="L36" s="35">
        <v>231</v>
      </c>
      <c r="M36" s="35">
        <v>96</v>
      </c>
      <c r="N36" s="35">
        <v>138</v>
      </c>
      <c r="O36" s="39">
        <v>5697</v>
      </c>
      <c r="P36" s="40">
        <v>5898</v>
      </c>
      <c r="Q36" s="39">
        <v>11595</v>
      </c>
    </row>
    <row r="37" spans="1:17" s="15" customFormat="1" ht="11.25" customHeight="1" x14ac:dyDescent="0.2">
      <c r="A37" s="37">
        <v>83009</v>
      </c>
      <c r="B37" s="38" t="s">
        <v>21</v>
      </c>
      <c r="C37" s="33">
        <v>1988</v>
      </c>
      <c r="D37" s="39">
        <v>149</v>
      </c>
      <c r="E37" s="39">
        <v>93</v>
      </c>
      <c r="F37" s="35">
        <v>56</v>
      </c>
      <c r="G37" s="35">
        <v>371</v>
      </c>
      <c r="H37" s="35">
        <v>44</v>
      </c>
      <c r="I37" s="35">
        <v>415</v>
      </c>
      <c r="J37" s="35">
        <v>198</v>
      </c>
      <c r="K37" s="35">
        <v>90</v>
      </c>
      <c r="L37" s="35">
        <v>288</v>
      </c>
      <c r="M37" s="35">
        <v>127</v>
      </c>
      <c r="N37" s="35">
        <v>183</v>
      </c>
      <c r="O37" s="39">
        <v>5768</v>
      </c>
      <c r="P37" s="40">
        <v>6010</v>
      </c>
      <c r="Q37" s="39">
        <v>11778</v>
      </c>
    </row>
    <row r="38" spans="1:17" s="15" customFormat="1" ht="11.25" customHeight="1" x14ac:dyDescent="0.2">
      <c r="A38" s="37">
        <v>83009</v>
      </c>
      <c r="B38" s="38" t="s">
        <v>21</v>
      </c>
      <c r="C38" s="33">
        <v>1989</v>
      </c>
      <c r="D38" s="39">
        <v>137</v>
      </c>
      <c r="E38" s="39">
        <v>85</v>
      </c>
      <c r="F38" s="35">
        <v>52</v>
      </c>
      <c r="G38" s="35">
        <v>325</v>
      </c>
      <c r="H38" s="35">
        <v>57</v>
      </c>
      <c r="I38" s="35">
        <v>382</v>
      </c>
      <c r="J38" s="35">
        <v>285</v>
      </c>
      <c r="K38" s="35">
        <v>84</v>
      </c>
      <c r="L38" s="35">
        <v>369</v>
      </c>
      <c r="M38" s="35">
        <v>13</v>
      </c>
      <c r="N38" s="35">
        <v>65</v>
      </c>
      <c r="O38" s="39">
        <v>5800</v>
      </c>
      <c r="P38" s="40">
        <v>6043</v>
      </c>
      <c r="Q38" s="39">
        <v>11843</v>
      </c>
    </row>
    <row r="39" spans="1:17" s="15" customFormat="1" ht="11.25" customHeight="1" x14ac:dyDescent="0.2">
      <c r="A39" s="37">
        <v>83009</v>
      </c>
      <c r="B39" s="38" t="s">
        <v>21</v>
      </c>
      <c r="C39" s="33">
        <v>1990</v>
      </c>
      <c r="D39" s="39">
        <v>151</v>
      </c>
      <c r="E39" s="39">
        <v>111</v>
      </c>
      <c r="F39" s="35">
        <v>40</v>
      </c>
      <c r="G39" s="35">
        <v>347</v>
      </c>
      <c r="H39" s="35">
        <v>82</v>
      </c>
      <c r="I39" s="35">
        <v>429</v>
      </c>
      <c r="J39" s="35">
        <v>200</v>
      </c>
      <c r="K39" s="35">
        <v>22</v>
      </c>
      <c r="L39" s="35">
        <v>222</v>
      </c>
      <c r="M39" s="35">
        <v>207</v>
      </c>
      <c r="N39" s="35">
        <v>247</v>
      </c>
      <c r="O39" s="39">
        <v>5927</v>
      </c>
      <c r="P39" s="40">
        <v>6163</v>
      </c>
      <c r="Q39" s="39">
        <v>12090</v>
      </c>
    </row>
    <row r="40" spans="1:17" s="15" customFormat="1" ht="11.25" customHeight="1" x14ac:dyDescent="0.2">
      <c r="A40" s="37">
        <v>83009</v>
      </c>
      <c r="B40" s="38" t="s">
        <v>21</v>
      </c>
      <c r="C40" s="33">
        <v>1991</v>
      </c>
      <c r="D40" s="39">
        <v>97</v>
      </c>
      <c r="E40" s="39">
        <v>87</v>
      </c>
      <c r="F40" s="35">
        <v>10</v>
      </c>
      <c r="G40" s="35">
        <v>266</v>
      </c>
      <c r="H40" s="35">
        <v>50</v>
      </c>
      <c r="I40" s="35">
        <v>316</v>
      </c>
      <c r="J40" s="35">
        <v>217</v>
      </c>
      <c r="K40" s="35">
        <v>17</v>
      </c>
      <c r="L40" s="35">
        <v>234</v>
      </c>
      <c r="M40" s="35">
        <v>82</v>
      </c>
      <c r="N40" s="35">
        <v>92</v>
      </c>
      <c r="O40" s="39">
        <v>5754</v>
      </c>
      <c r="P40" s="40">
        <v>6182</v>
      </c>
      <c r="Q40" s="39">
        <v>11936</v>
      </c>
    </row>
    <row r="41" spans="1:17" s="15" customFormat="1" ht="11.25" customHeight="1" x14ac:dyDescent="0.2">
      <c r="A41" s="37">
        <v>83009</v>
      </c>
      <c r="B41" s="38" t="s">
        <v>21</v>
      </c>
      <c r="C41" s="33">
        <v>1992</v>
      </c>
      <c r="D41" s="39">
        <v>146</v>
      </c>
      <c r="E41" s="39">
        <v>111</v>
      </c>
      <c r="F41" s="35">
        <v>35</v>
      </c>
      <c r="G41" s="35">
        <v>472</v>
      </c>
      <c r="H41" s="35">
        <v>24</v>
      </c>
      <c r="I41" s="35">
        <v>496</v>
      </c>
      <c r="J41" s="35">
        <v>367</v>
      </c>
      <c r="K41" s="35">
        <v>14</v>
      </c>
      <c r="L41" s="35">
        <v>381</v>
      </c>
      <c r="M41" s="35">
        <v>115</v>
      </c>
      <c r="N41" s="35">
        <v>150</v>
      </c>
      <c r="O41" s="39">
        <v>5813</v>
      </c>
      <c r="P41" s="40">
        <v>6273</v>
      </c>
      <c r="Q41" s="39">
        <v>12086</v>
      </c>
    </row>
    <row r="42" spans="1:17" s="15" customFormat="1" ht="11.25" customHeight="1" x14ac:dyDescent="0.2">
      <c r="A42" s="37">
        <v>83009</v>
      </c>
      <c r="B42" s="38" t="s">
        <v>21</v>
      </c>
      <c r="C42" s="33">
        <v>1993</v>
      </c>
      <c r="D42" s="39">
        <v>131</v>
      </c>
      <c r="E42" s="39">
        <v>103</v>
      </c>
      <c r="F42" s="35">
        <v>28</v>
      </c>
      <c r="G42" s="35">
        <v>296</v>
      </c>
      <c r="H42" s="35">
        <v>26</v>
      </c>
      <c r="I42" s="35">
        <v>322</v>
      </c>
      <c r="J42" s="35">
        <v>198</v>
      </c>
      <c r="K42" s="35">
        <v>7</v>
      </c>
      <c r="L42" s="35">
        <v>205</v>
      </c>
      <c r="M42" s="35">
        <v>117</v>
      </c>
      <c r="N42" s="35">
        <v>145</v>
      </c>
      <c r="O42" s="39">
        <v>5872</v>
      </c>
      <c r="P42" s="40">
        <v>6359</v>
      </c>
      <c r="Q42" s="39">
        <v>12231</v>
      </c>
    </row>
    <row r="43" spans="1:17" s="15" customFormat="1" ht="11.25" customHeight="1" x14ac:dyDescent="0.2">
      <c r="A43" s="37">
        <v>83009</v>
      </c>
      <c r="B43" s="38" t="s">
        <v>21</v>
      </c>
      <c r="C43" s="33">
        <v>1994</v>
      </c>
      <c r="D43" s="39">
        <v>105</v>
      </c>
      <c r="E43" s="39">
        <v>108</v>
      </c>
      <c r="F43" s="35">
        <v>-3</v>
      </c>
      <c r="G43" s="35">
        <v>267</v>
      </c>
      <c r="H43" s="35">
        <v>11</v>
      </c>
      <c r="I43" s="35">
        <v>278</v>
      </c>
      <c r="J43" s="35">
        <v>182</v>
      </c>
      <c r="K43" s="35">
        <v>7</v>
      </c>
      <c r="L43" s="35">
        <v>189</v>
      </c>
      <c r="M43" s="35">
        <v>89</v>
      </c>
      <c r="N43" s="35">
        <v>86</v>
      </c>
      <c r="O43" s="39">
        <v>5898</v>
      </c>
      <c r="P43" s="40">
        <v>6419</v>
      </c>
      <c r="Q43" s="39">
        <v>12317</v>
      </c>
    </row>
    <row r="44" spans="1:17" s="15" customFormat="1" ht="11.25" customHeight="1" x14ac:dyDescent="0.2">
      <c r="A44" s="37">
        <v>83009</v>
      </c>
      <c r="B44" s="38" t="s">
        <v>21</v>
      </c>
      <c r="C44" s="33">
        <v>1995</v>
      </c>
      <c r="D44" s="39">
        <v>132</v>
      </c>
      <c r="E44" s="39">
        <v>102</v>
      </c>
      <c r="F44" s="35">
        <v>30</v>
      </c>
      <c r="G44" s="35">
        <v>231</v>
      </c>
      <c r="H44" s="35">
        <v>10</v>
      </c>
      <c r="I44" s="35">
        <v>241</v>
      </c>
      <c r="J44" s="35">
        <v>180</v>
      </c>
      <c r="K44" s="35">
        <v>13</v>
      </c>
      <c r="L44" s="35">
        <v>193</v>
      </c>
      <c r="M44" s="35">
        <v>48</v>
      </c>
      <c r="N44" s="35">
        <v>78</v>
      </c>
      <c r="O44" s="39">
        <v>5934</v>
      </c>
      <c r="P44" s="40">
        <v>6461</v>
      </c>
      <c r="Q44" s="39">
        <v>12395</v>
      </c>
    </row>
    <row r="45" spans="1:17" s="15" customFormat="1" ht="11.25" customHeight="1" x14ac:dyDescent="0.2">
      <c r="A45" s="37">
        <v>83009</v>
      </c>
      <c r="B45" s="38" t="s">
        <v>21</v>
      </c>
      <c r="C45" s="33">
        <v>1996</v>
      </c>
      <c r="D45" s="39">
        <v>115</v>
      </c>
      <c r="E45" s="39">
        <v>99</v>
      </c>
      <c r="F45" s="35">
        <v>16</v>
      </c>
      <c r="G45" s="35">
        <v>231</v>
      </c>
      <c r="H45" s="35">
        <v>32</v>
      </c>
      <c r="I45" s="35">
        <v>263</v>
      </c>
      <c r="J45" s="35">
        <v>178</v>
      </c>
      <c r="K45" s="35">
        <v>9</v>
      </c>
      <c r="L45" s="35">
        <v>187</v>
      </c>
      <c r="M45" s="35">
        <v>76</v>
      </c>
      <c r="N45" s="35">
        <v>92</v>
      </c>
      <c r="O45" s="39">
        <v>5979</v>
      </c>
      <c r="P45" s="40">
        <v>6508</v>
      </c>
      <c r="Q45" s="39">
        <v>12487</v>
      </c>
    </row>
    <row r="46" spans="1:17" s="15" customFormat="1" ht="11.25" customHeight="1" x14ac:dyDescent="0.2">
      <c r="A46" s="37">
        <v>83009</v>
      </c>
      <c r="B46" s="38" t="s">
        <v>21</v>
      </c>
      <c r="C46" s="33">
        <v>1997</v>
      </c>
      <c r="D46" s="39">
        <v>104</v>
      </c>
      <c r="E46" s="39">
        <v>104</v>
      </c>
      <c r="F46" s="35">
        <v>0</v>
      </c>
      <c r="G46" s="35">
        <v>222</v>
      </c>
      <c r="H46" s="35">
        <v>12</v>
      </c>
      <c r="I46" s="35">
        <v>234</v>
      </c>
      <c r="J46" s="35">
        <v>193</v>
      </c>
      <c r="K46" s="35">
        <v>14</v>
      </c>
      <c r="L46" s="35">
        <v>207</v>
      </c>
      <c r="M46" s="35">
        <v>27</v>
      </c>
      <c r="N46" s="35">
        <v>27</v>
      </c>
      <c r="O46" s="39">
        <v>6004</v>
      </c>
      <c r="P46" s="40">
        <v>6510</v>
      </c>
      <c r="Q46" s="39">
        <v>12514</v>
      </c>
    </row>
    <row r="47" spans="1:17" s="15" customFormat="1" ht="11.25" customHeight="1" x14ac:dyDescent="0.2">
      <c r="A47" s="37">
        <v>83009</v>
      </c>
      <c r="B47" s="38" t="s">
        <v>21</v>
      </c>
      <c r="C47" s="33">
        <v>1998</v>
      </c>
      <c r="D47" s="39">
        <v>112</v>
      </c>
      <c r="E47" s="39">
        <v>117</v>
      </c>
      <c r="F47" s="35">
        <v>-5</v>
      </c>
      <c r="G47" s="35">
        <v>310</v>
      </c>
      <c r="H47" s="35">
        <v>18</v>
      </c>
      <c r="I47" s="35">
        <v>328</v>
      </c>
      <c r="J47" s="35">
        <v>144</v>
      </c>
      <c r="K47" s="35">
        <v>24</v>
      </c>
      <c r="L47" s="35">
        <v>168</v>
      </c>
      <c r="M47" s="35">
        <v>160</v>
      </c>
      <c r="N47" s="35">
        <v>155</v>
      </c>
      <c r="O47" s="39">
        <v>6065</v>
      </c>
      <c r="P47" s="40">
        <v>6604</v>
      </c>
      <c r="Q47" s="39">
        <v>12669</v>
      </c>
    </row>
    <row r="48" spans="1:17" s="15" customFormat="1" ht="11.25" customHeight="1" x14ac:dyDescent="0.2">
      <c r="A48" s="37">
        <v>83009</v>
      </c>
      <c r="B48" s="38" t="s">
        <v>21</v>
      </c>
      <c r="C48" s="33">
        <v>1999</v>
      </c>
      <c r="D48" s="39">
        <v>108</v>
      </c>
      <c r="E48" s="39">
        <v>125</v>
      </c>
      <c r="F48" s="35">
        <v>-17</v>
      </c>
      <c r="G48" s="35">
        <v>247</v>
      </c>
      <c r="H48" s="35">
        <v>30</v>
      </c>
      <c r="I48" s="35">
        <v>277</v>
      </c>
      <c r="J48" s="35">
        <v>200</v>
      </c>
      <c r="K48" s="35">
        <v>37</v>
      </c>
      <c r="L48" s="35">
        <v>237</v>
      </c>
      <c r="M48" s="35">
        <v>40</v>
      </c>
      <c r="N48" s="35">
        <v>23</v>
      </c>
      <c r="O48" s="39">
        <v>6061</v>
      </c>
      <c r="P48" s="40">
        <v>6631</v>
      </c>
      <c r="Q48" s="39">
        <v>12692</v>
      </c>
    </row>
    <row r="49" spans="1:31" s="15" customFormat="1" ht="11.25" customHeight="1" x14ac:dyDescent="0.2">
      <c r="A49" s="37">
        <v>83009</v>
      </c>
      <c r="B49" s="38" t="s">
        <v>21</v>
      </c>
      <c r="C49" s="33">
        <v>2000</v>
      </c>
      <c r="D49" s="39">
        <v>112</v>
      </c>
      <c r="E49" s="39">
        <v>105</v>
      </c>
      <c r="F49" s="35">
        <v>7</v>
      </c>
      <c r="G49" s="35">
        <v>241</v>
      </c>
      <c r="H49" s="35">
        <v>25</v>
      </c>
      <c r="I49" s="35">
        <v>266</v>
      </c>
      <c r="J49" s="35">
        <v>171</v>
      </c>
      <c r="K49" s="35">
        <v>39</v>
      </c>
      <c r="L49" s="35">
        <v>210</v>
      </c>
      <c r="M49" s="35">
        <v>56</v>
      </c>
      <c r="N49" s="35">
        <v>63</v>
      </c>
      <c r="O49" s="39">
        <v>6090</v>
      </c>
      <c r="P49" s="40">
        <v>6665</v>
      </c>
      <c r="Q49" s="39">
        <v>12755</v>
      </c>
    </row>
    <row r="50" spans="1:31" s="15" customFormat="1" ht="11.25" customHeight="1" x14ac:dyDescent="0.2">
      <c r="A50" s="37">
        <v>83009</v>
      </c>
      <c r="B50" s="38" t="s">
        <v>21</v>
      </c>
      <c r="C50" s="33">
        <v>2001</v>
      </c>
      <c r="D50" s="39">
        <v>99</v>
      </c>
      <c r="E50" s="39">
        <v>121</v>
      </c>
      <c r="F50" s="35">
        <v>-22</v>
      </c>
      <c r="G50" s="35">
        <v>220</v>
      </c>
      <c r="H50" s="35">
        <v>30</v>
      </c>
      <c r="I50" s="35">
        <v>250</v>
      </c>
      <c r="J50" s="35">
        <v>199</v>
      </c>
      <c r="K50" s="35">
        <v>35</v>
      </c>
      <c r="L50" s="35">
        <v>234</v>
      </c>
      <c r="M50" s="35">
        <v>16</v>
      </c>
      <c r="N50" s="35">
        <v>-6</v>
      </c>
      <c r="O50" s="39">
        <v>6030</v>
      </c>
      <c r="P50" s="40">
        <v>6655</v>
      </c>
      <c r="Q50" s="39">
        <v>12685</v>
      </c>
    </row>
    <row r="51" spans="1:31" s="15" customFormat="1" ht="11.25" customHeight="1" x14ac:dyDescent="0.2">
      <c r="A51" s="37">
        <v>83009</v>
      </c>
      <c r="B51" s="38" t="s">
        <v>21</v>
      </c>
      <c r="C51" s="33">
        <v>2002</v>
      </c>
      <c r="D51" s="39">
        <v>110</v>
      </c>
      <c r="E51" s="39">
        <v>104</v>
      </c>
      <c r="F51" s="35">
        <v>6</v>
      </c>
      <c r="G51" s="35">
        <v>226</v>
      </c>
      <c r="H51" s="35">
        <v>41</v>
      </c>
      <c r="I51" s="35">
        <v>267</v>
      </c>
      <c r="J51" s="35">
        <v>215</v>
      </c>
      <c r="K51" s="35">
        <v>7</v>
      </c>
      <c r="L51" s="35">
        <v>222</v>
      </c>
      <c r="M51" s="35">
        <f>+I51-L51</f>
        <v>45</v>
      </c>
      <c r="N51" s="35">
        <f>+F51+M51</f>
        <v>51</v>
      </c>
      <c r="O51" s="39">
        <v>6049</v>
      </c>
      <c r="P51" s="40">
        <v>6687</v>
      </c>
      <c r="Q51" s="39">
        <v>12736</v>
      </c>
    </row>
    <row r="52" spans="1:31" s="15" customFormat="1" ht="11.25" x14ac:dyDescent="0.2">
      <c r="A52" s="37">
        <v>83009</v>
      </c>
      <c r="B52" s="38" t="s">
        <v>22</v>
      </c>
      <c r="C52" s="33">
        <v>2003</v>
      </c>
      <c r="D52" s="39">
        <v>113</v>
      </c>
      <c r="E52" s="39">
        <v>135</v>
      </c>
      <c r="F52" s="35">
        <v>-22</v>
      </c>
      <c r="G52" s="35">
        <v>311</v>
      </c>
      <c r="H52" s="35">
        <v>80</v>
      </c>
      <c r="I52" s="35">
        <v>391</v>
      </c>
      <c r="J52" s="35">
        <v>224</v>
      </c>
      <c r="K52" s="35">
        <v>10</v>
      </c>
      <c r="L52" s="35">
        <v>234</v>
      </c>
      <c r="M52" s="35">
        <v>157</v>
      </c>
      <c r="N52" s="35">
        <v>135</v>
      </c>
      <c r="O52" s="39">
        <v>6097</v>
      </c>
      <c r="P52" s="40">
        <v>6774</v>
      </c>
      <c r="Q52" s="39">
        <v>12871</v>
      </c>
    </row>
    <row r="53" spans="1:31" s="15" customFormat="1" ht="11.25" x14ac:dyDescent="0.2">
      <c r="A53" s="37">
        <v>83009</v>
      </c>
      <c r="B53" s="38" t="s">
        <v>22</v>
      </c>
      <c r="C53" s="33">
        <v>2004</v>
      </c>
      <c r="D53" s="39">
        <v>112</v>
      </c>
      <c r="E53" s="39">
        <v>92</v>
      </c>
      <c r="F53" s="35">
        <v>20</v>
      </c>
      <c r="G53" s="35">
        <v>218</v>
      </c>
      <c r="H53" s="35">
        <v>57</v>
      </c>
      <c r="I53" s="35">
        <v>275</v>
      </c>
      <c r="J53" s="35">
        <v>237</v>
      </c>
      <c r="K53" s="35">
        <v>10</v>
      </c>
      <c r="L53" s="35">
        <v>247</v>
      </c>
      <c r="M53" s="35">
        <v>28</v>
      </c>
      <c r="N53" s="35">
        <v>48</v>
      </c>
      <c r="O53" s="39">
        <v>6122</v>
      </c>
      <c r="P53" s="40">
        <v>6797</v>
      </c>
      <c r="Q53" s="39">
        <v>12919</v>
      </c>
    </row>
    <row r="54" spans="1:31" s="15" customFormat="1" ht="11.25" customHeight="1" x14ac:dyDescent="0.2">
      <c r="A54" s="37">
        <v>83009</v>
      </c>
      <c r="B54" s="38" t="s">
        <v>22</v>
      </c>
      <c r="C54" s="33">
        <v>2005</v>
      </c>
      <c r="D54" s="39">
        <v>121</v>
      </c>
      <c r="E54" s="39">
        <v>105</v>
      </c>
      <c r="F54" s="35">
        <v>16</v>
      </c>
      <c r="G54" s="35">
        <v>200</v>
      </c>
      <c r="H54" s="35">
        <v>49</v>
      </c>
      <c r="I54" s="35">
        <v>249</v>
      </c>
      <c r="J54" s="35">
        <v>223</v>
      </c>
      <c r="K54" s="35">
        <v>10</v>
      </c>
      <c r="L54" s="35">
        <v>233</v>
      </c>
      <c r="M54" s="35">
        <v>16</v>
      </c>
      <c r="N54" s="35">
        <v>32</v>
      </c>
      <c r="O54" s="39">
        <v>6136</v>
      </c>
      <c r="P54" s="40">
        <v>6815</v>
      </c>
      <c r="Q54" s="39">
        <v>12951</v>
      </c>
    </row>
    <row r="55" spans="1:31" s="15" customFormat="1" ht="11.25" customHeight="1" x14ac:dyDescent="0.2">
      <c r="A55" s="37">
        <v>83009</v>
      </c>
      <c r="B55" s="38" t="s">
        <v>22</v>
      </c>
      <c r="C55" s="33">
        <v>2006</v>
      </c>
      <c r="D55" s="39">
        <v>92</v>
      </c>
      <c r="E55" s="39">
        <v>121</v>
      </c>
      <c r="F55" s="35">
        <v>-29</v>
      </c>
      <c r="G55" s="35">
        <v>257</v>
      </c>
      <c r="H55" s="35">
        <v>57</v>
      </c>
      <c r="I55" s="35">
        <v>314</v>
      </c>
      <c r="J55" s="35">
        <v>203</v>
      </c>
      <c r="K55" s="35">
        <v>9</v>
      </c>
      <c r="L55" s="35">
        <v>212</v>
      </c>
      <c r="M55" s="35">
        <v>102</v>
      </c>
      <c r="N55" s="35">
        <v>73</v>
      </c>
      <c r="O55" s="39">
        <v>6161</v>
      </c>
      <c r="P55" s="40">
        <v>6863</v>
      </c>
      <c r="Q55" s="39">
        <v>13024</v>
      </c>
    </row>
    <row r="56" spans="1:31" s="15" customFormat="1" ht="11.25" customHeight="1" x14ac:dyDescent="0.2">
      <c r="A56" s="37">
        <v>83009</v>
      </c>
      <c r="B56" s="38" t="s">
        <v>22</v>
      </c>
      <c r="C56" s="33">
        <v>2007</v>
      </c>
      <c r="D56" s="39">
        <v>85</v>
      </c>
      <c r="E56" s="39">
        <v>125</v>
      </c>
      <c r="F56" s="35">
        <v>-40</v>
      </c>
      <c r="G56" s="35">
        <v>214</v>
      </c>
      <c r="H56" s="35">
        <v>87</v>
      </c>
      <c r="I56" s="35">
        <v>301</v>
      </c>
      <c r="J56" s="35">
        <v>257</v>
      </c>
      <c r="K56" s="35">
        <v>5</v>
      </c>
      <c r="L56" s="35">
        <v>262</v>
      </c>
      <c r="M56" s="35">
        <v>39</v>
      </c>
      <c r="N56" s="35">
        <v>-1</v>
      </c>
      <c r="O56" s="39">
        <v>6169</v>
      </c>
      <c r="P56" s="40">
        <v>6854</v>
      </c>
      <c r="Q56" s="39">
        <v>13023</v>
      </c>
    </row>
    <row r="57" spans="1:31" s="15" customFormat="1" ht="11.25" customHeight="1" x14ac:dyDescent="0.2">
      <c r="A57" s="37">
        <v>83009</v>
      </c>
      <c r="B57" s="38" t="s">
        <v>22</v>
      </c>
      <c r="C57" s="33">
        <v>2008</v>
      </c>
      <c r="D57" s="39">
        <v>96</v>
      </c>
      <c r="E57" s="39">
        <v>120</v>
      </c>
      <c r="F57" s="35">
        <v>-24</v>
      </c>
      <c r="G57" s="35">
        <v>254</v>
      </c>
      <c r="H57" s="35">
        <v>78</v>
      </c>
      <c r="I57" s="35">
        <v>332</v>
      </c>
      <c r="J57" s="35">
        <v>226</v>
      </c>
      <c r="K57" s="35">
        <v>16</v>
      </c>
      <c r="L57" s="35">
        <v>242</v>
      </c>
      <c r="M57" s="35">
        <v>90</v>
      </c>
      <c r="N57" s="35">
        <v>66</v>
      </c>
      <c r="O57" s="39">
        <v>6175</v>
      </c>
      <c r="P57" s="40">
        <v>6914</v>
      </c>
      <c r="Q57" s="39">
        <v>13089</v>
      </c>
    </row>
    <row r="58" spans="1:31" s="15" customFormat="1" ht="11.25" customHeight="1" x14ac:dyDescent="0.2">
      <c r="A58" s="37">
        <v>83009</v>
      </c>
      <c r="B58" s="38" t="s">
        <v>22</v>
      </c>
      <c r="C58" s="33">
        <v>2009</v>
      </c>
      <c r="D58" s="39">
        <v>94</v>
      </c>
      <c r="E58" s="39">
        <v>122</v>
      </c>
      <c r="F58" s="35">
        <v>-28</v>
      </c>
      <c r="G58" s="35">
        <v>227</v>
      </c>
      <c r="H58" s="35">
        <v>66</v>
      </c>
      <c r="I58" s="35">
        <v>293</v>
      </c>
      <c r="J58" s="35">
        <v>260</v>
      </c>
      <c r="K58" s="35">
        <v>14</v>
      </c>
      <c r="L58" s="35">
        <v>274</v>
      </c>
      <c r="M58" s="35">
        <v>19</v>
      </c>
      <c r="N58" s="35">
        <v>-9</v>
      </c>
      <c r="O58" s="39">
        <v>6150</v>
      </c>
      <c r="P58" s="40">
        <v>6930</v>
      </c>
      <c r="Q58" s="39">
        <v>13080</v>
      </c>
    </row>
    <row r="59" spans="1:31" s="15" customFormat="1" ht="11.25" customHeight="1" x14ac:dyDescent="0.2">
      <c r="A59" s="37">
        <v>83009</v>
      </c>
      <c r="B59" s="38" t="s">
        <v>21</v>
      </c>
      <c r="C59" s="33">
        <v>2010</v>
      </c>
      <c r="D59" s="39">
        <v>108</v>
      </c>
      <c r="E59" s="39">
        <v>128</v>
      </c>
      <c r="F59" s="35">
        <v>-20</v>
      </c>
      <c r="G59" s="35">
        <v>278</v>
      </c>
      <c r="H59" s="35">
        <v>105</v>
      </c>
      <c r="I59" s="35">
        <v>383</v>
      </c>
      <c r="J59" s="35">
        <v>210</v>
      </c>
      <c r="K59" s="35">
        <v>12</v>
      </c>
      <c r="L59" s="35">
        <v>222</v>
      </c>
      <c r="M59" s="35">
        <v>161</v>
      </c>
      <c r="N59" s="35">
        <v>141</v>
      </c>
      <c r="O59" s="39">
        <v>6214</v>
      </c>
      <c r="P59" s="40">
        <v>7007</v>
      </c>
      <c r="Q59" s="39">
        <v>13221</v>
      </c>
    </row>
    <row r="60" spans="1:31" s="15" customFormat="1" ht="11.25" customHeight="1" x14ac:dyDescent="0.2">
      <c r="A60" s="37">
        <v>83009</v>
      </c>
      <c r="B60" s="38" t="s">
        <v>21</v>
      </c>
      <c r="C60" s="33">
        <v>2011</v>
      </c>
      <c r="D60" s="35">
        <v>110</v>
      </c>
      <c r="E60" s="35">
        <v>121</v>
      </c>
      <c r="F60" s="35">
        <v>-11</v>
      </c>
      <c r="G60" s="35">
        <v>360</v>
      </c>
      <c r="H60" s="35">
        <v>58</v>
      </c>
      <c r="I60" s="35">
        <v>418</v>
      </c>
      <c r="J60" s="35">
        <v>331</v>
      </c>
      <c r="K60" s="35">
        <v>13</v>
      </c>
      <c r="L60" s="35">
        <v>344</v>
      </c>
      <c r="M60" s="35">
        <v>74</v>
      </c>
      <c r="N60" s="35">
        <v>63</v>
      </c>
      <c r="O60" s="35">
        <v>6224</v>
      </c>
      <c r="P60" s="40">
        <v>7021</v>
      </c>
      <c r="Q60" s="35">
        <v>13245</v>
      </c>
    </row>
    <row r="61" spans="1:31" s="15" customFormat="1" ht="11.25" customHeight="1" x14ac:dyDescent="0.2">
      <c r="A61" s="41">
        <v>83009</v>
      </c>
      <c r="B61" s="38" t="s">
        <v>21</v>
      </c>
      <c r="C61" s="33">
        <v>2012</v>
      </c>
      <c r="D61" s="35">
        <v>101</v>
      </c>
      <c r="E61" s="35">
        <v>123</v>
      </c>
      <c r="F61" s="35">
        <v>-22</v>
      </c>
      <c r="G61" s="35">
        <v>293</v>
      </c>
      <c r="H61" s="35">
        <v>51</v>
      </c>
      <c r="I61" s="35">
        <v>344</v>
      </c>
      <c r="J61" s="35">
        <v>283</v>
      </c>
      <c r="K61" s="35">
        <v>16</v>
      </c>
      <c r="L61" s="35">
        <v>299</v>
      </c>
      <c r="M61" s="35">
        <v>45</v>
      </c>
      <c r="N61" s="35">
        <v>23</v>
      </c>
      <c r="O61" s="35">
        <v>6249</v>
      </c>
      <c r="P61" s="40">
        <v>7019</v>
      </c>
      <c r="Q61" s="35">
        <v>13268</v>
      </c>
    </row>
    <row r="62" spans="1:31" s="15" customFormat="1" ht="11.25" customHeight="1" x14ac:dyDescent="0.2">
      <c r="A62" s="41">
        <v>83009</v>
      </c>
      <c r="B62" s="38" t="s">
        <v>21</v>
      </c>
      <c r="C62" s="33">
        <v>2013</v>
      </c>
      <c r="D62" s="35">
        <v>97</v>
      </c>
      <c r="E62" s="35">
        <v>130</v>
      </c>
      <c r="F62" s="35">
        <v>-33</v>
      </c>
      <c r="G62" s="35">
        <v>262</v>
      </c>
      <c r="H62" s="35">
        <v>55</v>
      </c>
      <c r="I62" s="35">
        <v>317</v>
      </c>
      <c r="J62" s="35">
        <v>233</v>
      </c>
      <c r="K62" s="35">
        <v>12</v>
      </c>
      <c r="L62" s="35">
        <v>245</v>
      </c>
      <c r="M62" s="35">
        <v>72</v>
      </c>
      <c r="N62" s="35">
        <v>39</v>
      </c>
      <c r="O62" s="35">
        <v>6276</v>
      </c>
      <c r="P62" s="40">
        <v>7031</v>
      </c>
      <c r="Q62" s="35">
        <v>13307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pans="1:31" s="15" customFormat="1" ht="11.25" x14ac:dyDescent="0.2">
      <c r="A63" s="37"/>
      <c r="B63" s="38"/>
      <c r="C63" s="33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1:31" s="15" customFormat="1" ht="11.25" x14ac:dyDescent="0.2">
      <c r="A64" s="42"/>
      <c r="B64" s="42"/>
      <c r="C64" s="43" t="s">
        <v>23</v>
      </c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7" x14ac:dyDescent="0.2">
      <c r="A65" s="46"/>
      <c r="C65" s="33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8"/>
      <c r="Q65" s="48"/>
    </row>
    <row r="66" spans="1:17" x14ac:dyDescent="0.2">
      <c r="A66" s="46"/>
      <c r="C66" s="33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8"/>
      <c r="Q66" s="48"/>
    </row>
    <row r="67" spans="1:17" x14ac:dyDescent="0.2">
      <c r="A67" s="46"/>
      <c r="C67" s="33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8"/>
      <c r="Q67" s="48"/>
    </row>
    <row r="68" spans="1:17" x14ac:dyDescent="0.2">
      <c r="A68" s="46"/>
      <c r="C68" s="33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8"/>
      <c r="Q68" s="48"/>
    </row>
    <row r="69" spans="1:17" x14ac:dyDescent="0.2">
      <c r="A69" s="46"/>
      <c r="C69" s="49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8"/>
      <c r="Q69" s="48"/>
    </row>
    <row r="70" spans="1:17" x14ac:dyDescent="0.2">
      <c r="A70" s="46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</row>
    <row r="71" spans="1:17" x14ac:dyDescent="0.2">
      <c r="A71" s="46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</row>
    <row r="72" spans="1:17" x14ac:dyDescent="0.2">
      <c r="A72" s="46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17" x14ac:dyDescent="0.2">
      <c r="A73" s="46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 x14ac:dyDescent="0.2">
      <c r="A74" s="46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pans="1:17" x14ac:dyDescent="0.2">
      <c r="A75" s="46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17" x14ac:dyDescent="0.2">
      <c r="A76" s="46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17" x14ac:dyDescent="0.2">
      <c r="A77" s="4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17" x14ac:dyDescent="0.2">
      <c r="A78" s="4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17" x14ac:dyDescent="0.2">
      <c r="A79" s="46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x14ac:dyDescent="0.2">
      <c r="A80" s="46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1:17" x14ac:dyDescent="0.2">
      <c r="A81" s="46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1:17" x14ac:dyDescent="0.2">
      <c r="A82" s="46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</sheetData>
  <sheetProtection sheet="1" objects="1" scenarios="1"/>
  <mergeCells count="9">
    <mergeCell ref="C1:H1"/>
    <mergeCell ref="I1:Q1"/>
    <mergeCell ref="A3:A5"/>
    <mergeCell ref="B3:B5"/>
    <mergeCell ref="C3:C5"/>
    <mergeCell ref="D3:F4"/>
    <mergeCell ref="G3:M4"/>
    <mergeCell ref="N3:N5"/>
    <mergeCell ref="O3:Q4"/>
  </mergeCells>
  <printOptions horizontalCentered="1" verticalCentered="1"/>
  <pageMargins left="0.39370078740157483" right="0.19685039370078741" top="0.15748031496062992" bottom="0.23622047244094491" header="0.15748031496062992" footer="0.1574803149606299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P62"/>
  <sheetViews>
    <sheetView workbookViewId="0">
      <selection sqref="A1:J1"/>
    </sheetView>
  </sheetViews>
  <sheetFormatPr defaultRowHeight="12.75" x14ac:dyDescent="0.2"/>
  <cols>
    <col min="2" max="2" width="10.28515625" customWidth="1"/>
    <col min="3" max="13" width="9.140625" style="85"/>
  </cols>
  <sheetData>
    <row r="1" spans="1:16" ht="26.1" customHeight="1" x14ac:dyDescent="0.2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1" t="str">
        <f>dati!B7</f>
        <v>Capo d'Orlando</v>
      </c>
      <c r="L1" s="52"/>
      <c r="M1" s="52"/>
    </row>
    <row r="2" spans="1:16" s="1" customFormat="1" ht="8.25" customHeight="1" x14ac:dyDescent="0.2">
      <c r="L2" s="53"/>
      <c r="M2" s="54"/>
    </row>
    <row r="3" spans="1:16" s="15" customFormat="1" ht="13.5" customHeight="1" x14ac:dyDescent="0.2">
      <c r="A3" s="55" t="s">
        <v>3</v>
      </c>
      <c r="B3" s="56" t="s">
        <v>25</v>
      </c>
      <c r="C3" s="57" t="s">
        <v>4</v>
      </c>
      <c r="D3" s="58"/>
      <c r="E3" s="59"/>
      <c r="F3" s="57" t="s">
        <v>5</v>
      </c>
      <c r="G3" s="58"/>
      <c r="H3" s="58"/>
      <c r="I3" s="58"/>
      <c r="J3" s="58"/>
      <c r="K3" s="58"/>
      <c r="L3" s="59"/>
      <c r="M3" s="60" t="s">
        <v>6</v>
      </c>
      <c r="O3"/>
      <c r="P3"/>
    </row>
    <row r="4" spans="1:16" s="15" customFormat="1" x14ac:dyDescent="0.2">
      <c r="A4" s="61"/>
      <c r="B4" s="62"/>
      <c r="C4" s="63"/>
      <c r="D4" s="64"/>
      <c r="E4" s="65"/>
      <c r="F4" s="63"/>
      <c r="G4" s="64"/>
      <c r="H4" s="64"/>
      <c r="I4" s="64"/>
      <c r="J4" s="64"/>
      <c r="K4" s="64"/>
      <c r="L4" s="65"/>
      <c r="M4" s="66"/>
      <c r="O4"/>
      <c r="P4"/>
    </row>
    <row r="5" spans="1:16" s="15" customFormat="1" ht="33.75" x14ac:dyDescent="0.2">
      <c r="A5" s="67"/>
      <c r="B5" s="68"/>
      <c r="C5" s="69" t="s">
        <v>8</v>
      </c>
      <c r="D5" s="70" t="s">
        <v>9</v>
      </c>
      <c r="E5" s="71" t="s">
        <v>26</v>
      </c>
      <c r="F5" s="72" t="s">
        <v>27</v>
      </c>
      <c r="G5" s="70" t="s">
        <v>28</v>
      </c>
      <c r="H5" s="71" t="s">
        <v>13</v>
      </c>
      <c r="I5" s="72" t="s">
        <v>14</v>
      </c>
      <c r="J5" s="70" t="s">
        <v>15</v>
      </c>
      <c r="K5" s="71" t="s">
        <v>16</v>
      </c>
      <c r="L5" s="73" t="s">
        <v>17</v>
      </c>
      <c r="M5" s="74"/>
    </row>
    <row r="6" spans="1:16" s="15" customFormat="1" ht="5.25" customHeight="1" x14ac:dyDescent="0.2">
      <c r="A6" s="75"/>
      <c r="B6" s="76"/>
      <c r="C6" s="77"/>
      <c r="D6" s="77"/>
      <c r="E6" s="78"/>
      <c r="F6" s="77"/>
      <c r="G6" s="77"/>
      <c r="H6" s="78"/>
      <c r="I6" s="77"/>
      <c r="J6" s="77"/>
      <c r="K6" s="78"/>
      <c r="L6" s="78"/>
      <c r="M6" s="79"/>
    </row>
    <row r="7" spans="1:16" s="82" customFormat="1" ht="11.1" customHeight="1" x14ac:dyDescent="0.2">
      <c r="A7" s="33">
        <v>1958</v>
      </c>
      <c r="B7" s="80">
        <f>(dati!Q7*2-dati!N7)/2</f>
        <v>8640.5</v>
      </c>
      <c r="C7" s="81">
        <f>dati!D7/quozienti!$B7*1000</f>
        <v>17.938776691163707</v>
      </c>
      <c r="D7" s="81">
        <f>dati!E7/quozienti!B7*1000</f>
        <v>8.6800532376598571</v>
      </c>
      <c r="E7" s="81">
        <f>dati!F7/quozienti!B7*1000</f>
        <v>9.2587234535038494</v>
      </c>
      <c r="F7" s="81">
        <f>dati!G7/quozienti!B7*1000</f>
        <v>24.5356171517852</v>
      </c>
      <c r="G7" s="81">
        <f>dati!H7/quozienti!B7*1000</f>
        <v>0.81013830218158667</v>
      </c>
      <c r="H7" s="81">
        <f>dati!I7/quozienti!B7*1000</f>
        <v>25.345755453966785</v>
      </c>
      <c r="I7" s="81">
        <f>dati!J7/quozienti!B7*1000</f>
        <v>30.553787396562697</v>
      </c>
      <c r="J7" s="81">
        <f>dati!K7/quozienti!B7*1000</f>
        <v>4.86082981308952</v>
      </c>
      <c r="K7" s="81">
        <f>dati!L7/quozienti!B7*1000</f>
        <v>35.414617209652221</v>
      </c>
      <c r="L7" s="81">
        <f>dati!M7/quozienti!B7*1000</f>
        <v>-10.068861755685434</v>
      </c>
      <c r="M7" s="81">
        <f>dati!N7/quozienti!B7*1000</f>
        <v>-0.81013830218158667</v>
      </c>
    </row>
    <row r="8" spans="1:16" s="82" customFormat="1" ht="11.1" customHeight="1" x14ac:dyDescent="0.2">
      <c r="A8" s="33">
        <v>1959</v>
      </c>
      <c r="B8" s="83">
        <f>(dati!Q8*2-dati!N8)/2</f>
        <v>8673.5</v>
      </c>
      <c r="C8" s="81">
        <f>dati!D8/quozienti!B8*1000</f>
        <v>17.755231452124285</v>
      </c>
      <c r="D8" s="81">
        <f>dati!E8/quozienti!B8*1000</f>
        <v>6.8023289329567076</v>
      </c>
      <c r="E8" s="81">
        <f>dati!F8/quozienti!B8*1000</f>
        <v>10.95290251916758</v>
      </c>
      <c r="F8" s="81">
        <f>dati!G8/quozienti!B8*1000</f>
        <v>31.936357871678105</v>
      </c>
      <c r="G8" s="81">
        <f>dati!H8/quozienti!B8*1000</f>
        <v>0.46117484291231914</v>
      </c>
      <c r="H8" s="81">
        <f>dati!I8/quozienti!B8*1000</f>
        <v>32.397532714590419</v>
      </c>
      <c r="I8" s="81">
        <f>dati!J8/quozienti!B8*1000</f>
        <v>25.479910070905632</v>
      </c>
      <c r="J8" s="81">
        <f>dati!K8/quozienti!B8*1000</f>
        <v>9.4540842797025419</v>
      </c>
      <c r="K8" s="81">
        <f>dati!L8/quozienti!B8*1000</f>
        <v>34.933994350608174</v>
      </c>
      <c r="L8" s="81">
        <f>dati!M8/quozienti!B8*1000</f>
        <v>-2.5364616360177554</v>
      </c>
      <c r="M8" s="81">
        <f>dati!N8/quozienti!B8*1000</f>
        <v>8.416440883149825</v>
      </c>
    </row>
    <row r="9" spans="1:16" s="82" customFormat="1" ht="11.1" customHeight="1" x14ac:dyDescent="0.2">
      <c r="A9" s="33">
        <v>1960</v>
      </c>
      <c r="B9" s="83">
        <f>(dati!Q9*2-dati!N9)/2</f>
        <v>8802</v>
      </c>
      <c r="C9" s="81">
        <f>dati!D9/quozienti!B9*1000</f>
        <v>21.586003181095204</v>
      </c>
      <c r="D9" s="81">
        <f>dati!E9/quozienti!B9*1000</f>
        <v>7.4982958418541239</v>
      </c>
      <c r="E9" s="81">
        <f>dati!F9/quozienti!B9*1000</f>
        <v>14.087707339241081</v>
      </c>
      <c r="F9" s="81">
        <f>dati!G9/quozienti!B9*1000</f>
        <v>36.809815950920246</v>
      </c>
      <c r="G9" s="81">
        <f>dati!H9/quozienti!B9*1000</f>
        <v>1.4769370597591456</v>
      </c>
      <c r="H9" s="81">
        <f>dati!I9/quozienti!B9*1000</f>
        <v>38.286753010679391</v>
      </c>
      <c r="I9" s="81">
        <f>dati!J9/quozienti!B9*1000</f>
        <v>31.242899341058848</v>
      </c>
      <c r="J9" s="81">
        <f>dati!K9/quozienti!B9*1000</f>
        <v>0.22722108611679165</v>
      </c>
      <c r="K9" s="81">
        <f>dati!L9/quozienti!B9*1000</f>
        <v>31.47012042717564</v>
      </c>
      <c r="L9" s="81">
        <f>dati!M9/quozienti!B9*1000</f>
        <v>6.8166325835037496</v>
      </c>
      <c r="M9" s="81">
        <f>dati!N9/quozienti!B9*1000</f>
        <v>20.904339922744828</v>
      </c>
    </row>
    <row r="10" spans="1:16" s="82" customFormat="1" ht="11.1" customHeight="1" x14ac:dyDescent="0.2">
      <c r="A10" s="33">
        <v>1961</v>
      </c>
      <c r="B10" s="83">
        <f>(dati!Q10*2-dati!N10)/2</f>
        <v>8530</v>
      </c>
      <c r="C10" s="81">
        <f>dati!D10/quozienti!B10*1000</f>
        <v>22.919109026963657</v>
      </c>
      <c r="D10" s="81">
        <f>dati!E10/quozienti!B10*1000</f>
        <v>8.0304806565064482</v>
      </c>
      <c r="E10" s="81">
        <f>dati!F10/quozienti!B10*1000</f>
        <v>14.888628370457209</v>
      </c>
      <c r="F10" s="81">
        <f>dati!G10/quozienti!B10*1000</f>
        <v>36.049237983587339</v>
      </c>
      <c r="G10" s="81">
        <f>dati!H10/quozienti!B10*1000</f>
        <v>1.1723329425556857</v>
      </c>
      <c r="H10" s="81">
        <f>dati!I10/quozienti!B10*1000</f>
        <v>37.221570926143023</v>
      </c>
      <c r="I10" s="81">
        <f>dati!J10/quozienti!B10*1000</f>
        <v>33.118405627198122</v>
      </c>
      <c r="J10" s="81">
        <f>dati!K10/quozienti!B10*1000</f>
        <v>1.4067995310668229</v>
      </c>
      <c r="K10" s="81">
        <f>dati!L10/quozienti!B10*1000</f>
        <v>34.525205158264946</v>
      </c>
      <c r="L10" s="81">
        <f>dati!M10/quozienti!B10*1000</f>
        <v>2.6963657678780777</v>
      </c>
      <c r="M10" s="81">
        <f>dati!N10/quozienti!B10*1000</f>
        <v>17.584994138335286</v>
      </c>
    </row>
    <row r="11" spans="1:16" s="82" customFormat="1" ht="11.1" customHeight="1" x14ac:dyDescent="0.2">
      <c r="A11" s="33">
        <v>1962</v>
      </c>
      <c r="B11" s="83">
        <f>(dati!Q11*2-dati!N11)/2</f>
        <v>8663</v>
      </c>
      <c r="C11" s="81">
        <f>dati!D11/quozienti!B11*1000</f>
        <v>23.202123975528107</v>
      </c>
      <c r="D11" s="81">
        <f>dati!E11/quozienti!B11*1000</f>
        <v>8.1957751356343067</v>
      </c>
      <c r="E11" s="81">
        <f>dati!F11/quozienti!B11*1000</f>
        <v>15.006348839893802</v>
      </c>
      <c r="F11" s="81">
        <f>dati!G11/quozienti!B11*1000</f>
        <v>33.591134710839199</v>
      </c>
      <c r="G11" s="81">
        <f>dati!H11/quozienti!B11*1000</f>
        <v>0.80803416830197394</v>
      </c>
      <c r="H11" s="81">
        <f>dati!I11/quozienti!B11*1000</f>
        <v>34.399168879141179</v>
      </c>
      <c r="I11" s="81">
        <f>dati!J11/quozienti!B11*1000</f>
        <v>33.475701258224632</v>
      </c>
      <c r="J11" s="81">
        <f>dati!K11/quozienti!B11*1000</f>
        <v>2.5395359575204894</v>
      </c>
      <c r="K11" s="81">
        <f>dati!L11/quozienti!B11*1000</f>
        <v>36.015237215745124</v>
      </c>
      <c r="L11" s="81">
        <f>dati!M11/quozienti!B11*1000</f>
        <v>-1.6160683366039479</v>
      </c>
      <c r="M11" s="81">
        <f>dati!N11/quozienti!B11*1000</f>
        <v>13.390280503289853</v>
      </c>
    </row>
    <row r="12" spans="1:16" s="82" customFormat="1" ht="11.1" customHeight="1" x14ac:dyDescent="0.2">
      <c r="A12" s="33">
        <v>1963</v>
      </c>
      <c r="B12" s="83">
        <f>(dati!Q12*2-dati!N12)/2</f>
        <v>8709</v>
      </c>
      <c r="C12" s="81">
        <f>dati!D12/quozienti!B12*1000</f>
        <v>20.323802962452636</v>
      </c>
      <c r="D12" s="81">
        <f>dati!E12/quozienti!B12*1000</f>
        <v>10.448960845102768</v>
      </c>
      <c r="E12" s="81">
        <f>dati!F12/quozienti!B12*1000</f>
        <v>9.8748421173498677</v>
      </c>
      <c r="F12" s="81">
        <f>dati!G12/quozienti!B12*1000</f>
        <v>21.931335400160755</v>
      </c>
      <c r="G12" s="81">
        <f>dati!H12/quozienti!B12*1000</f>
        <v>2.8705936387644964</v>
      </c>
      <c r="H12" s="81">
        <f>dati!I12/quozienti!B12*1000</f>
        <v>24.801929038925248</v>
      </c>
      <c r="I12" s="81">
        <f>dati!J12/quozienti!B12*1000</f>
        <v>24.227810311172352</v>
      </c>
      <c r="J12" s="81">
        <f>dati!K12/quozienti!B12*1000</f>
        <v>13.204730738316684</v>
      </c>
      <c r="K12" s="81">
        <f>dati!L12/quozienti!B12*1000</f>
        <v>37.432541049489039</v>
      </c>
      <c r="L12" s="81">
        <f>dati!M12/quozienti!B12*1000</f>
        <v>-12.630612010563786</v>
      </c>
      <c r="M12" s="81">
        <f>dati!N12/quozienti!B12*1000</f>
        <v>-2.755769893213917</v>
      </c>
    </row>
    <row r="13" spans="1:16" s="82" customFormat="1" ht="11.1" customHeight="1" x14ac:dyDescent="0.2">
      <c r="A13" s="33">
        <v>1964</v>
      </c>
      <c r="B13" s="83">
        <f>(dati!Q13*2-dati!N13)/2</f>
        <v>8751</v>
      </c>
      <c r="C13" s="81">
        <f>dati!D13/quozienti!B13*1000</f>
        <v>19.769169237801393</v>
      </c>
      <c r="D13" s="81">
        <f>dati!E13/quozienti!B13*1000</f>
        <v>7.7705405096560387</v>
      </c>
      <c r="E13" s="81">
        <f>dati!F13/quozienti!B13*1000</f>
        <v>11.998628728145356</v>
      </c>
      <c r="F13" s="81">
        <f>dati!G13/quozienti!B13*1000</f>
        <v>24.225802765398239</v>
      </c>
      <c r="G13" s="81">
        <f>dati!H13/quozienti!B13*1000</f>
        <v>1.4855445091989488</v>
      </c>
      <c r="H13" s="81">
        <f>dati!I13/quozienti!B13*1000</f>
        <v>25.711347274597188</v>
      </c>
      <c r="I13" s="81">
        <f>dati!J13/quozienti!B13*1000</f>
        <v>20.911895783339045</v>
      </c>
      <c r="J13" s="81">
        <f>dati!K13/quozienti!B13*1000</f>
        <v>4.4566335275968463</v>
      </c>
      <c r="K13" s="81">
        <f>dati!L13/quozienti!B13*1000</f>
        <v>25.368529310935891</v>
      </c>
      <c r="L13" s="81">
        <f>dati!M13/quozienti!B13*1000</f>
        <v>0.34281796366129585</v>
      </c>
      <c r="M13" s="81">
        <f>dati!N13/quozienti!B13*1000</f>
        <v>12.341446691806651</v>
      </c>
    </row>
    <row r="14" spans="1:16" s="82" customFormat="1" ht="11.1" customHeight="1" x14ac:dyDescent="0.2">
      <c r="A14" s="33">
        <v>1965</v>
      </c>
      <c r="B14" s="83">
        <f>(dati!Q14*2-dati!N14)/2</f>
        <v>8855</v>
      </c>
      <c r="C14" s="81">
        <f>dati!D14/quozienti!B14*1000</f>
        <v>20.214568040654996</v>
      </c>
      <c r="D14" s="81">
        <f>dati!E14/quozienti!B14*1000</f>
        <v>8.9215132693393571</v>
      </c>
      <c r="E14" s="81">
        <f>dati!F14/quozienti!B14*1000</f>
        <v>11.29305477131564</v>
      </c>
      <c r="F14" s="81">
        <f>dati!G14/quozienti!B14*1000</f>
        <v>27.780914737436476</v>
      </c>
      <c r="G14" s="81">
        <f>dati!H14/quozienti!B14*1000</f>
        <v>1.0163749294184077</v>
      </c>
      <c r="H14" s="81">
        <f>dati!I14/quozienti!B14*1000</f>
        <v>28.797289666854883</v>
      </c>
      <c r="I14" s="81">
        <f>dati!J14/quozienti!B14*1000</f>
        <v>25.40937323546019</v>
      </c>
      <c r="J14" s="81">
        <f>dati!K14/quozienti!B14*1000</f>
        <v>3.3879164313946926</v>
      </c>
      <c r="K14" s="81">
        <f>dati!L14/quozienti!B14*1000</f>
        <v>28.797289666854883</v>
      </c>
      <c r="L14" s="81">
        <f>dati!M14/quozienti!B14*1000</f>
        <v>0</v>
      </c>
      <c r="M14" s="81">
        <f>dati!N14/quozienti!B14*1000</f>
        <v>11.29305477131564</v>
      </c>
    </row>
    <row r="15" spans="1:16" s="82" customFormat="1" ht="11.1" customHeight="1" x14ac:dyDescent="0.2">
      <c r="A15" s="33">
        <v>1966</v>
      </c>
      <c r="B15" s="83">
        <f>(dati!Q15*2-dati!N15)/2</f>
        <v>8919.5</v>
      </c>
      <c r="C15" s="81">
        <f>dati!D15/quozienti!B15*1000</f>
        <v>21.637984191939008</v>
      </c>
      <c r="D15" s="81">
        <f>dati!E15/quozienti!B15*1000</f>
        <v>7.1752900947362521</v>
      </c>
      <c r="E15" s="81">
        <f>dati!F15/quozienti!B15*1000</f>
        <v>14.462694097202759</v>
      </c>
      <c r="F15" s="81">
        <f>dati!G15/quozienti!B15*1000</f>
        <v>27.355793486181962</v>
      </c>
      <c r="G15" s="81">
        <f>dati!H15/quozienti!B15*1000</f>
        <v>2.1301642468748248</v>
      </c>
      <c r="H15" s="81">
        <f>dati!I15/quozienti!B15*1000</f>
        <v>29.485957733056786</v>
      </c>
      <c r="I15" s="81">
        <f>dati!J15/quozienti!B15*1000</f>
        <v>26.234654408879422</v>
      </c>
      <c r="J15" s="81">
        <f>dati!K15/quozienti!B15*1000</f>
        <v>14.462694097202759</v>
      </c>
      <c r="K15" s="81">
        <f>dati!L15/quozienti!B15*1000</f>
        <v>40.697348506082179</v>
      </c>
      <c r="L15" s="81">
        <f>dati!M15/quozienti!B15*1000</f>
        <v>-11.211390773025393</v>
      </c>
      <c r="M15" s="81">
        <f>dati!N15/quozienti!B15*1000</f>
        <v>3.2513033241773641</v>
      </c>
    </row>
    <row r="16" spans="1:16" s="82" customFormat="1" ht="11.1" customHeight="1" x14ac:dyDescent="0.2">
      <c r="A16" s="33">
        <v>1967</v>
      </c>
      <c r="B16" s="83">
        <f>(dati!Q16*2-dati!N16)/2</f>
        <v>8963</v>
      </c>
      <c r="C16" s="81">
        <f>dati!D16/quozienti!B16*1000</f>
        <v>16.623898248354344</v>
      </c>
      <c r="D16" s="81">
        <f>dati!E16/quozienti!B16*1000</f>
        <v>8.5908735914314409</v>
      </c>
      <c r="E16" s="81">
        <f>dati!F16/quozienti!B16*1000</f>
        <v>8.0330246569229047</v>
      </c>
      <c r="F16" s="81">
        <f>dati!G16/quozienti!B16*1000</f>
        <v>28.561865446836997</v>
      </c>
      <c r="G16" s="81">
        <f>dati!H16/quozienti!B16*1000</f>
        <v>3.0123842463460897</v>
      </c>
      <c r="H16" s="81">
        <f>dati!I16/quozienti!B16*1000</f>
        <v>31.574249693183084</v>
      </c>
      <c r="I16" s="81">
        <f>dati!J16/quozienti!B16*1000</f>
        <v>21.198259511324334</v>
      </c>
      <c r="J16" s="81">
        <f>dati!K16/quozienti!B16*1000</f>
        <v>11.937967198482651</v>
      </c>
      <c r="K16" s="81">
        <f>dati!L16/quozienti!B16*1000</f>
        <v>33.136226709806984</v>
      </c>
      <c r="L16" s="81">
        <f>dati!M16/quozienti!B16*1000</f>
        <v>-1.5619770166238982</v>
      </c>
      <c r="M16" s="81">
        <f>dati!N16/quozienti!B16*1000</f>
        <v>6.4710476402990071</v>
      </c>
    </row>
    <row r="17" spans="1:13" s="82" customFormat="1" ht="11.1" customHeight="1" x14ac:dyDescent="0.2">
      <c r="A17" s="33">
        <v>1968</v>
      </c>
      <c r="B17" s="83">
        <f>(dati!Q17*2-dati!N17)/2</f>
        <v>9030</v>
      </c>
      <c r="C17" s="81">
        <f>dati!D17/quozienti!B17*1000</f>
        <v>20.044296788482836</v>
      </c>
      <c r="D17" s="81">
        <f>dati!E17/quozienti!B17*1000</f>
        <v>9.1915836101882604</v>
      </c>
      <c r="E17" s="81">
        <f>dati!F17/quozienti!B17*1000</f>
        <v>10.852713178294573</v>
      </c>
      <c r="F17" s="81">
        <f>dati!G17/quozienti!B17*1000</f>
        <v>27.906976744186046</v>
      </c>
      <c r="G17" s="81">
        <f>dati!H17/quozienti!B17*1000</f>
        <v>2.8792912513842746</v>
      </c>
      <c r="H17" s="81">
        <f>dati!I17/quozienti!B17*1000</f>
        <v>30.78626799557032</v>
      </c>
      <c r="I17" s="81">
        <f>dati!J17/quozienti!B17*1000</f>
        <v>21.926910299003325</v>
      </c>
      <c r="J17" s="81">
        <f>dati!K17/quozienti!B17*1000</f>
        <v>11.295681063122924</v>
      </c>
      <c r="K17" s="81">
        <f>dati!L17/quozienti!B17*1000</f>
        <v>33.222591362126245</v>
      </c>
      <c r="L17" s="81">
        <f>dati!M17/quozienti!B17*1000</f>
        <v>-2.4363233665559245</v>
      </c>
      <c r="M17" s="81">
        <f>dati!N17/quozienti!B17*1000</f>
        <v>8.4163898117386484</v>
      </c>
    </row>
    <row r="18" spans="1:13" s="82" customFormat="1" ht="11.1" customHeight="1" x14ac:dyDescent="0.2">
      <c r="A18" s="33">
        <v>1969</v>
      </c>
      <c r="B18" s="83">
        <f>(dati!Q18*2-dati!N18)/2</f>
        <v>9119.5</v>
      </c>
      <c r="C18" s="81">
        <f>dati!D18/quozienti!B18*1000</f>
        <v>17.764131805471791</v>
      </c>
      <c r="D18" s="81">
        <f>dati!E18/quozienti!B18*1000</f>
        <v>8.5531004989308634</v>
      </c>
      <c r="E18" s="81">
        <f>dati!F18/quozienti!B18*1000</f>
        <v>9.2110313065409297</v>
      </c>
      <c r="F18" s="81">
        <f>dati!G18/quozienti!B18*1000</f>
        <v>33.006195515104999</v>
      </c>
      <c r="G18" s="81">
        <f>dati!H18/quozienti!B18*1000</f>
        <v>4.6055156532704649</v>
      </c>
      <c r="H18" s="81">
        <f>dati!I18/quozienti!B18*1000</f>
        <v>37.611711168375457</v>
      </c>
      <c r="I18" s="81">
        <f>dati!J18/quozienti!B18*1000</f>
        <v>31.032403092274794</v>
      </c>
      <c r="J18" s="81">
        <f>dati!K18/quozienti!B18*1000</f>
        <v>4.4958605186687866</v>
      </c>
      <c r="K18" s="81">
        <f>dati!L18/quozienti!B18*1000</f>
        <v>35.528263610943583</v>
      </c>
      <c r="L18" s="81">
        <f>dati!M18/quozienti!B18*1000</f>
        <v>2.0834475574318767</v>
      </c>
      <c r="M18" s="81">
        <f>dati!N18/quozienti!B18*1000</f>
        <v>11.294478863972804</v>
      </c>
    </row>
    <row r="19" spans="1:13" s="82" customFormat="1" ht="11.1" customHeight="1" x14ac:dyDescent="0.2">
      <c r="A19" s="33">
        <v>1970</v>
      </c>
      <c r="B19" s="83">
        <f>(dati!Q19*2-dati!N19)/2</f>
        <v>9237.5</v>
      </c>
      <c r="C19" s="81">
        <f>dati!D19/quozienti!B19*1000</f>
        <v>15.047361299052774</v>
      </c>
      <c r="D19" s="81">
        <f>dati!E19/quozienti!B19*1000</f>
        <v>10.175913396481732</v>
      </c>
      <c r="E19" s="81">
        <f>dati!F19/quozienti!B19*1000</f>
        <v>4.8714479025710427</v>
      </c>
      <c r="F19" s="81">
        <f>dati!G19/quozienti!B19*1000</f>
        <v>40.162381596752368</v>
      </c>
      <c r="G19" s="81">
        <f>dati!H19/quozienti!B19*1000</f>
        <v>4.005412719891746</v>
      </c>
      <c r="H19" s="81">
        <f>dati!I19/quozienti!B19*1000</f>
        <v>44.16779431664412</v>
      </c>
      <c r="I19" s="81">
        <f>dati!J19/quozienti!B19*1000</f>
        <v>28.470906630581869</v>
      </c>
      <c r="J19" s="81">
        <f>dati!K19/quozienti!B19*1000</f>
        <v>6.1705006765899864</v>
      </c>
      <c r="K19" s="81">
        <f>dati!L19/quozienti!B19*1000</f>
        <v>34.641407307171853</v>
      </c>
      <c r="L19" s="81">
        <f>dati!M19/quozienti!B19*1000</f>
        <v>9.5263870094722609</v>
      </c>
      <c r="M19" s="81">
        <f>dati!N19/quozienti!B19*1000</f>
        <v>14.397834912043303</v>
      </c>
    </row>
    <row r="20" spans="1:13" s="82" customFormat="1" ht="11.1" customHeight="1" x14ac:dyDescent="0.2">
      <c r="A20" s="33">
        <v>1971</v>
      </c>
      <c r="B20" s="83">
        <f>(dati!Q20*2-dati!N20)/2</f>
        <v>9281</v>
      </c>
      <c r="C20" s="81">
        <f>dati!D20/quozienti!B20*1000</f>
        <v>19.071220773623534</v>
      </c>
      <c r="D20" s="81">
        <f>dati!E20/quozienti!B20*1000</f>
        <v>9.4817368818015311</v>
      </c>
      <c r="E20" s="81">
        <f>dati!F20/quozienti!B20*1000</f>
        <v>9.5894838918220024</v>
      </c>
      <c r="F20" s="81">
        <f>dati!G20/quozienti!B20*1000</f>
        <v>31.24663290593686</v>
      </c>
      <c r="G20" s="81">
        <f>dati!H20/quozienti!B20*1000</f>
        <v>3.6633983406960455</v>
      </c>
      <c r="H20" s="81">
        <f>dati!I20/quozienti!B20*1000</f>
        <v>34.910031246632904</v>
      </c>
      <c r="I20" s="81">
        <f>dati!J20/quozienti!B20*1000</f>
        <v>22.734619114319578</v>
      </c>
      <c r="J20" s="81">
        <f>dati!K20/quozienti!B20*1000</f>
        <v>1.0774701002047193</v>
      </c>
      <c r="K20" s="81">
        <f>dati!L20/quozienti!B20*1000</f>
        <v>23.812089214524295</v>
      </c>
      <c r="L20" s="81">
        <f>dati!M20/quozienti!B20*1000</f>
        <v>11.097942032108609</v>
      </c>
      <c r="M20" s="81">
        <f>dati!N20/quozienti!B20*1000</f>
        <v>20.687425923930611</v>
      </c>
    </row>
    <row r="21" spans="1:13" s="82" customFormat="1" ht="11.1" customHeight="1" x14ac:dyDescent="0.2">
      <c r="A21" s="33">
        <v>1972</v>
      </c>
      <c r="B21" s="83">
        <f>(dati!Q21*2-dati!N21)/2</f>
        <v>9428.5</v>
      </c>
      <c r="C21" s="81">
        <f>dati!D21/quozienti!B21*1000</f>
        <v>16.545579890756748</v>
      </c>
      <c r="D21" s="81">
        <f>dati!E21/quozienti!B21*1000</f>
        <v>10.075833907832635</v>
      </c>
      <c r="E21" s="81">
        <f>dati!F21/quozienti!B21*1000</f>
        <v>6.4697459829241133</v>
      </c>
      <c r="F21" s="81">
        <f>dati!G21/quozienti!B21*1000</f>
        <v>32.56085273373283</v>
      </c>
      <c r="G21" s="81">
        <f>dati!H21/quozienti!B21*1000</f>
        <v>7.4242986689293096</v>
      </c>
      <c r="H21" s="81">
        <f>dati!I21/quozienti!B21*1000</f>
        <v>39.98515140266214</v>
      </c>
      <c r="I21" s="81">
        <f>dati!J21/quozienti!B21*1000</f>
        <v>34.469958105743231</v>
      </c>
      <c r="J21" s="81">
        <f>dati!K21/quozienti!B21*1000</f>
        <v>1.0606140955613299</v>
      </c>
      <c r="K21" s="81">
        <f>dati!L21/quozienti!B21*1000</f>
        <v>35.530572201304551</v>
      </c>
      <c r="L21" s="81">
        <f>dati!M21/quozienti!B21*1000</f>
        <v>4.4545792013575864</v>
      </c>
      <c r="M21" s="81">
        <f>dati!N21/quozienti!B21*1000</f>
        <v>10.924325184281699</v>
      </c>
    </row>
    <row r="22" spans="1:13" s="82" customFormat="1" ht="11.1" customHeight="1" x14ac:dyDescent="0.2">
      <c r="A22" s="33">
        <v>1973</v>
      </c>
      <c r="B22" s="83">
        <f>(dati!Q22*2-dati!N22)/2</f>
        <v>9548</v>
      </c>
      <c r="C22" s="81">
        <f>dati!D22/quozienti!B22*1000</f>
        <v>17.281105990783413</v>
      </c>
      <c r="D22" s="81">
        <f>dati!E22/quozienti!B22*1000</f>
        <v>8.7976539589442826</v>
      </c>
      <c r="E22" s="81">
        <f>dati!F22/quozienti!B22*1000</f>
        <v>8.4834520318391284</v>
      </c>
      <c r="F22" s="81">
        <f>dati!G22/quozienti!B22*1000</f>
        <v>29.011311269375788</v>
      </c>
      <c r="G22" s="81">
        <f>dati!H22/quozienti!B22*1000</f>
        <v>3.9798910766652709</v>
      </c>
      <c r="H22" s="81">
        <f>dati!I22/quozienti!B22*1000</f>
        <v>32.991202346041057</v>
      </c>
      <c r="I22" s="81">
        <f>dati!J22/quozienti!B22*1000</f>
        <v>25.974025974025977</v>
      </c>
      <c r="J22" s="81">
        <f>dati!K22/quozienti!B22*1000</f>
        <v>1.2568077084206117</v>
      </c>
      <c r="K22" s="81">
        <f>dati!L22/quozienti!B22*1000</f>
        <v>27.230833682446583</v>
      </c>
      <c r="L22" s="81">
        <f>dati!M22/quozienti!B22*1000</f>
        <v>5.7603686635944706</v>
      </c>
      <c r="M22" s="81">
        <f>dati!N22/quozienti!B22*1000</f>
        <v>14.243820695433598</v>
      </c>
    </row>
    <row r="23" spans="1:13" s="82" customFormat="1" ht="11.1" customHeight="1" x14ac:dyDescent="0.2">
      <c r="A23" s="33">
        <v>1974</v>
      </c>
      <c r="B23" s="83">
        <f>(dati!Q23*2-dati!N23)/2</f>
        <v>9708.5</v>
      </c>
      <c r="C23" s="81">
        <f>dati!D23/quozienti!B23*1000</f>
        <v>20.188494618118145</v>
      </c>
      <c r="D23" s="81">
        <f>dati!E23/quozienti!B23*1000</f>
        <v>9.3732296441262797</v>
      </c>
      <c r="E23" s="81">
        <f>dati!F23/quozienti!B23*1000</f>
        <v>10.815264973991862</v>
      </c>
      <c r="F23" s="81">
        <f>dati!G23/quozienti!B23*1000</f>
        <v>33.681825204717512</v>
      </c>
      <c r="G23" s="81">
        <f>dati!H23/quozienti!B23*1000</f>
        <v>3.6050883246639542</v>
      </c>
      <c r="H23" s="81">
        <f>dati!I23/quozienti!B23*1000</f>
        <v>37.286913529381465</v>
      </c>
      <c r="I23" s="81">
        <f>dati!J23/quozienti!B23*1000</f>
        <v>28.222691455940673</v>
      </c>
      <c r="J23" s="81">
        <f>dati!K23/quozienti!B23*1000</f>
        <v>0.82402018849461811</v>
      </c>
      <c r="K23" s="81">
        <f>dati!L23/quozienti!B23*1000</f>
        <v>29.046711644435288</v>
      </c>
      <c r="L23" s="81">
        <f>dati!M23/quozienti!B23*1000</f>
        <v>8.2402018849461811</v>
      </c>
      <c r="M23" s="81">
        <f>dati!N23/quozienti!B23*1000</f>
        <v>19.055466858938043</v>
      </c>
    </row>
    <row r="24" spans="1:13" s="82" customFormat="1" ht="11.1" customHeight="1" x14ac:dyDescent="0.2">
      <c r="A24" s="33">
        <v>1975</v>
      </c>
      <c r="B24" s="83">
        <f>(dati!Q24*2-dati!N24)/2</f>
        <v>9868.5</v>
      </c>
      <c r="C24" s="81">
        <f>dati!D24/quozienti!B24*1000</f>
        <v>15.503875968992247</v>
      </c>
      <c r="D24" s="81">
        <f>dati!E24/quozienti!B24*1000</f>
        <v>9.9305872219688904</v>
      </c>
      <c r="E24" s="81">
        <f>dati!F24/quozienti!B24*1000</f>
        <v>5.5732887470233576</v>
      </c>
      <c r="F24" s="81">
        <f>dati!G24/quozienti!B24*1000</f>
        <v>31.514414551350253</v>
      </c>
      <c r="G24" s="81">
        <f>dati!H24/quozienti!B24*1000</f>
        <v>4.6612960429649899</v>
      </c>
      <c r="H24" s="81">
        <f>dati!I24/quozienti!B24*1000</f>
        <v>36.175710594315241</v>
      </c>
      <c r="I24" s="81">
        <f>dati!J24/quozienti!B24*1000</f>
        <v>26.954451031058419</v>
      </c>
      <c r="J24" s="81">
        <f>dati!K24/quozienti!B24*1000</f>
        <v>1.1146577494046714</v>
      </c>
      <c r="K24" s="81">
        <f>dati!L24/quozienti!B24*1000</f>
        <v>28.06910878046309</v>
      </c>
      <c r="L24" s="81">
        <f>dati!M24/quozienti!B24*1000</f>
        <v>8.1066018138521549</v>
      </c>
      <c r="M24" s="81">
        <f>dati!N24/quozienti!B24*1000</f>
        <v>13.679890560875513</v>
      </c>
    </row>
    <row r="25" spans="1:13" s="82" customFormat="1" ht="11.1" customHeight="1" x14ac:dyDescent="0.2">
      <c r="A25" s="33">
        <v>1976</v>
      </c>
      <c r="B25" s="83">
        <f>(dati!Q25*2-dati!N25)/2</f>
        <v>10041.5</v>
      </c>
      <c r="C25" s="81">
        <f>dati!D25/quozienti!B25*1000</f>
        <v>15.037593984962406</v>
      </c>
      <c r="D25" s="81">
        <f>dati!E25/quozienti!B25*1000</f>
        <v>7.7677637803117063</v>
      </c>
      <c r="E25" s="81">
        <f>dati!F25/quozienti!B25*1000</f>
        <v>7.2698302046506997</v>
      </c>
      <c r="F25" s="81">
        <f>dati!G25/quozienti!B25*1000</f>
        <v>27.784693521884179</v>
      </c>
      <c r="G25" s="81">
        <f>dati!H25/quozienti!B25*1000</f>
        <v>7.5685903500473035</v>
      </c>
      <c r="H25" s="81">
        <f>dati!I25/quozienti!B25*1000</f>
        <v>35.353283871931481</v>
      </c>
      <c r="I25" s="81">
        <f>dati!J25/quozienti!B25*1000</f>
        <v>18.523129014589454</v>
      </c>
      <c r="J25" s="81">
        <f>dati!K25/quozienti!B25*1000</f>
        <v>3.0871881690982423</v>
      </c>
      <c r="K25" s="81">
        <f>dati!L25/quozienti!B25*1000</f>
        <v>21.610317183687698</v>
      </c>
      <c r="L25" s="81">
        <f>dati!M25/quozienti!B25*1000</f>
        <v>13.742966688243788</v>
      </c>
      <c r="M25" s="81">
        <f>dati!N25/quozienti!B25*1000</f>
        <v>21.012796892894489</v>
      </c>
    </row>
    <row r="26" spans="1:13" s="82" customFormat="1" ht="11.1" customHeight="1" x14ac:dyDescent="0.2">
      <c r="A26" s="33">
        <v>1977</v>
      </c>
      <c r="B26" s="83">
        <f>(dati!Q26*2-dati!N26)/2</f>
        <v>10195</v>
      </c>
      <c r="C26" s="81">
        <f>dati!D26/quozienti!B26*1000</f>
        <v>15.595880333496813</v>
      </c>
      <c r="D26" s="81">
        <f>dati!E26/quozienti!B26*1000</f>
        <v>8.1412457086807262</v>
      </c>
      <c r="E26" s="81">
        <f>dati!F26/quozienti!B26*1000</f>
        <v>7.4546346248160855</v>
      </c>
      <c r="F26" s="81">
        <f>dati!G26/quozienti!B26*1000</f>
        <v>25.502697400686611</v>
      </c>
      <c r="G26" s="81">
        <f>dati!H26/quozienti!B26*1000</f>
        <v>3.2368808239333005</v>
      </c>
      <c r="H26" s="81">
        <f>dati!I26/quozienti!B26*1000</f>
        <v>28.739578224619912</v>
      </c>
      <c r="I26" s="81">
        <f>dati!J26/quozienti!B26*1000</f>
        <v>24.717999019127024</v>
      </c>
      <c r="J26" s="81">
        <f>dati!K26/quozienti!B26*1000</f>
        <v>2.0598332515939184</v>
      </c>
      <c r="K26" s="81">
        <f>dati!L26/quozienti!B26*1000</f>
        <v>26.777832270720939</v>
      </c>
      <c r="L26" s="81">
        <f>dati!M26/quozienti!B26*1000</f>
        <v>1.9617459538989701</v>
      </c>
      <c r="M26" s="81">
        <f>dati!N26/quozienti!B26*1000</f>
        <v>9.4163805787150565</v>
      </c>
    </row>
    <row r="27" spans="1:13" s="82" customFormat="1" ht="11.1" customHeight="1" x14ac:dyDescent="0.2">
      <c r="A27" s="33">
        <v>1978</v>
      </c>
      <c r="B27" s="83">
        <f>(dati!Q27*2-dati!N27)/2</f>
        <v>10281</v>
      </c>
      <c r="C27" s="81">
        <f>dati!D27/quozienti!B27*1000</f>
        <v>15.270888045909929</v>
      </c>
      <c r="D27" s="81">
        <f>dati!E27/quozienti!B27*1000</f>
        <v>9.3376130726583018</v>
      </c>
      <c r="E27" s="81">
        <f>dati!F27/quozienti!B27*1000</f>
        <v>5.9332749732516294</v>
      </c>
      <c r="F27" s="81">
        <f>dati!G27/quozienti!B27*1000</f>
        <v>26.067503161171093</v>
      </c>
      <c r="G27" s="81">
        <f>dati!H27/quozienti!B27*1000</f>
        <v>1.7508024511234317</v>
      </c>
      <c r="H27" s="81">
        <f>dati!I27/quozienti!B27*1000</f>
        <v>27.818305612294523</v>
      </c>
      <c r="I27" s="81">
        <f>dati!J27/quozienti!B27*1000</f>
        <v>21.690497033362515</v>
      </c>
      <c r="J27" s="81">
        <f>dati!K27/quozienti!B27*1000</f>
        <v>4.6688065363291509</v>
      </c>
      <c r="K27" s="81">
        <f>dati!L27/quozienti!B27*1000</f>
        <v>26.359303569691665</v>
      </c>
      <c r="L27" s="81">
        <f>dati!M27/quozienti!B27*1000</f>
        <v>1.4590020426028596</v>
      </c>
      <c r="M27" s="81">
        <f>dati!N27/quozienti!B27*1000</f>
        <v>7.3922770158544884</v>
      </c>
    </row>
    <row r="28" spans="1:13" s="82" customFormat="1" ht="11.1" customHeight="1" x14ac:dyDescent="0.2">
      <c r="A28" s="33">
        <v>1979</v>
      </c>
      <c r="B28" s="83">
        <f>(dati!Q28*2-dati!N28)/2</f>
        <v>10400.5</v>
      </c>
      <c r="C28" s="81">
        <f>dati!D28/quozienti!B28*1000</f>
        <v>14.133935868467862</v>
      </c>
      <c r="D28" s="81">
        <f>dati!E28/quozienti!B28*1000</f>
        <v>7.6919378876015578</v>
      </c>
      <c r="E28" s="81">
        <f>dati!F28/quozienti!B28*1000</f>
        <v>6.4419979808663044</v>
      </c>
      <c r="F28" s="81">
        <f>dati!G28/quozienti!B28*1000</f>
        <v>25.287245805490123</v>
      </c>
      <c r="G28" s="81">
        <f>dati!H28/quozienti!B28*1000</f>
        <v>3.8459689438007789</v>
      </c>
      <c r="H28" s="81">
        <f>dati!I28/quozienti!B28*1000</f>
        <v>29.1332147492909</v>
      </c>
      <c r="I28" s="81">
        <f>dati!J28/quozienti!B28*1000</f>
        <v>18.845247824623815</v>
      </c>
      <c r="J28" s="81">
        <f>dati!K28/quozienti!B28*1000</f>
        <v>1.0576414595452142</v>
      </c>
      <c r="K28" s="81">
        <f>dati!L28/quozienti!B28*1000</f>
        <v>19.902889284169031</v>
      </c>
      <c r="L28" s="81">
        <f>dati!M28/quozienti!B28*1000</f>
        <v>9.2303254651218687</v>
      </c>
      <c r="M28" s="81">
        <f>dati!N28/quozienti!B28*1000</f>
        <v>15.672323445988175</v>
      </c>
    </row>
    <row r="29" spans="1:13" s="82" customFormat="1" ht="11.1" customHeight="1" x14ac:dyDescent="0.2">
      <c r="A29" s="33">
        <v>1980</v>
      </c>
      <c r="B29" s="83">
        <f>(dati!Q29*2-dati!N29)/2</f>
        <v>10567.5</v>
      </c>
      <c r="C29" s="81">
        <f>dati!D29/quozienti!B29*1000</f>
        <v>11.07168204400284</v>
      </c>
      <c r="D29" s="81">
        <f>dati!E29/quozienti!B29*1000</f>
        <v>8.7059380175065062</v>
      </c>
      <c r="E29" s="81">
        <f>dati!F29/quozienti!B29*1000</f>
        <v>2.3657440264963334</v>
      </c>
      <c r="F29" s="81">
        <f>dati!G29/quozienti!B29*1000</f>
        <v>36.527087769103382</v>
      </c>
      <c r="G29" s="81">
        <f>dati!H29/quozienti!B29*1000</f>
        <v>4.6368582919328132</v>
      </c>
      <c r="H29" s="81">
        <f>dati!I29/quozienti!B29*1000</f>
        <v>41.163946061036199</v>
      </c>
      <c r="I29" s="81">
        <f>dati!J29/quozienti!B29*1000</f>
        <v>26.685592618878637</v>
      </c>
      <c r="J29" s="81">
        <f>dati!K29/quozienti!B29*1000</f>
        <v>0.66240832741897326</v>
      </c>
      <c r="K29" s="81">
        <f>dati!L29/quozienti!B29*1000</f>
        <v>27.34800094629761</v>
      </c>
      <c r="L29" s="81">
        <f>dati!M29/quozienti!B29*1000</f>
        <v>13.815945114738584</v>
      </c>
      <c r="M29" s="81">
        <f>dati!N29/quozienti!B29*1000</f>
        <v>16.181689141234919</v>
      </c>
    </row>
    <row r="30" spans="1:13" s="82" customFormat="1" ht="11.1" customHeight="1" x14ac:dyDescent="0.2">
      <c r="A30" s="33">
        <v>1981</v>
      </c>
      <c r="B30" s="83">
        <f>(dati!Q30*2-dati!N30)/2</f>
        <v>10477</v>
      </c>
      <c r="C30" s="81">
        <f>dati!D30/quozienti!B30*1000</f>
        <v>11.453660398969172</v>
      </c>
      <c r="D30" s="81">
        <f>dati!E30/quozienti!B30*1000</f>
        <v>7.9221151092870103</v>
      </c>
      <c r="E30" s="81">
        <f>dati!F30/quozienti!B30*1000</f>
        <v>3.5315452896821609</v>
      </c>
      <c r="F30" s="81">
        <f>dati!G30/quozienti!B30*1000</f>
        <v>25.866183067672043</v>
      </c>
      <c r="G30" s="81">
        <f>dati!H30/quozienti!B30*1000</f>
        <v>3.2452037797079316</v>
      </c>
      <c r="H30" s="81">
        <f>dati!I30/quozienti!B30*1000</f>
        <v>29.111386847379976</v>
      </c>
      <c r="I30" s="81">
        <f>dati!J30/quozienti!B30*1000</f>
        <v>24.529922687792308</v>
      </c>
      <c r="J30" s="81">
        <f>dati!K30/quozienti!B30*1000</f>
        <v>9.5447169991409758E-2</v>
      </c>
      <c r="K30" s="81">
        <f>dati!L30/quozienti!B30*1000</f>
        <v>24.625369857783717</v>
      </c>
      <c r="L30" s="81">
        <f>dati!M30/quozienti!B30*1000</f>
        <v>4.4860169895962585</v>
      </c>
      <c r="M30" s="81">
        <f>dati!N30/quozienti!B30*1000</f>
        <v>8.0175622792784189</v>
      </c>
    </row>
    <row r="31" spans="1:13" s="82" customFormat="1" ht="11.1" customHeight="1" x14ac:dyDescent="0.2">
      <c r="A31" s="33">
        <v>1982</v>
      </c>
      <c r="B31" s="83">
        <f>(dati!Q31*2-dati!N31)/2</f>
        <v>10554</v>
      </c>
      <c r="C31" s="81">
        <f>dati!D31/quozienti!B31*1000</f>
        <v>13.359863558840249</v>
      </c>
      <c r="D31" s="81">
        <f>dati!E31/quozienti!B31*1000</f>
        <v>7.2958120144021219</v>
      </c>
      <c r="E31" s="81">
        <f>dati!F31/quozienti!B31*1000</f>
        <v>6.0640515444381276</v>
      </c>
      <c r="F31" s="81">
        <f>dati!G31/quozienti!B31*1000</f>
        <v>22.92969490240667</v>
      </c>
      <c r="G31" s="81">
        <f>dati!H31/quozienti!B31*1000</f>
        <v>2.7477733560735267</v>
      </c>
      <c r="H31" s="81">
        <f>dati!I31/quozienti!B31*1000</f>
        <v>25.677468258480197</v>
      </c>
      <c r="I31" s="81">
        <f>dati!J31/quozienti!B31*1000</f>
        <v>25.108963426189124</v>
      </c>
      <c r="J31" s="81">
        <f>dati!K31/quozienti!B31*1000</f>
        <v>0</v>
      </c>
      <c r="K31" s="81">
        <f>dati!L31/quozienti!B31*1000</f>
        <v>25.108963426189124</v>
      </c>
      <c r="L31" s="81">
        <f>dati!M31/quozienti!B31*1000</f>
        <v>0.5685048322910744</v>
      </c>
      <c r="M31" s="81">
        <f>dati!N31/quozienti!B31*1000</f>
        <v>6.6325563767292017</v>
      </c>
    </row>
    <row r="32" spans="1:13" s="82" customFormat="1" ht="11.1" customHeight="1" x14ac:dyDescent="0.2">
      <c r="A32" s="33">
        <v>1983</v>
      </c>
      <c r="B32" s="83">
        <f>(dati!Q32*2-dati!N32)/2</f>
        <v>10719</v>
      </c>
      <c r="C32" s="81">
        <f>dati!D32/quozienti!B32*1000</f>
        <v>12.034704729918836</v>
      </c>
      <c r="D32" s="81">
        <f>dati!E32/quozienti!B32*1000</f>
        <v>10.168859035357777</v>
      </c>
      <c r="E32" s="81">
        <f>dati!F32/quozienti!B32*1000</f>
        <v>1.8658456945610598</v>
      </c>
      <c r="F32" s="81">
        <f>dati!G32/quozienti!B32*1000</f>
        <v>39.18275958578225</v>
      </c>
      <c r="G32" s="81">
        <f>dati!H32/quozienti!B32*1000</f>
        <v>5.2243679447709681</v>
      </c>
      <c r="H32" s="81">
        <f>dati!I32/quozienti!B32*1000</f>
        <v>44.407127530553225</v>
      </c>
      <c r="I32" s="81">
        <f>dati!J32/quozienti!B32*1000</f>
        <v>21.923686911092453</v>
      </c>
      <c r="J32" s="81">
        <f>dati!K32/quozienti!B32*1000</f>
        <v>9.3292284728052982E-2</v>
      </c>
      <c r="K32" s="81">
        <f>dati!L32/quozienti!B32*1000</f>
        <v>22.016979195820504</v>
      </c>
      <c r="L32" s="81">
        <f>dati!M32/quozienti!B32*1000</f>
        <v>22.390148334732718</v>
      </c>
      <c r="M32" s="81">
        <f>dati!N32/quozienti!B32*1000</f>
        <v>24.255994029293777</v>
      </c>
    </row>
    <row r="33" spans="1:13" s="82" customFormat="1" ht="11.1" customHeight="1" x14ac:dyDescent="0.2">
      <c r="A33" s="33">
        <v>1984</v>
      </c>
      <c r="B33" s="83">
        <f>(dati!Q33*2-dati!N33)/2</f>
        <v>10959.5</v>
      </c>
      <c r="C33" s="81">
        <f>dati!D33/quozienti!B33*1000</f>
        <v>10.675669510470367</v>
      </c>
      <c r="D33" s="81">
        <f>dati!E33/quozienti!B33*1000</f>
        <v>8.2120534695925915</v>
      </c>
      <c r="E33" s="81">
        <f>dati!F33/quozienti!B33*1000</f>
        <v>2.4636160408777772</v>
      </c>
      <c r="F33" s="81">
        <f>dati!G33/quozienti!B33*1000</f>
        <v>33.943154340982709</v>
      </c>
      <c r="G33" s="81">
        <f>dati!H33/quozienti!B33*1000</f>
        <v>6.2046626214699581</v>
      </c>
      <c r="H33" s="81">
        <f>dati!I33/quozienti!B33*1000</f>
        <v>40.147816962452666</v>
      </c>
      <c r="I33" s="81">
        <f>dati!J33/quozienti!B33*1000</f>
        <v>21.89880925224691</v>
      </c>
      <c r="J33" s="81">
        <f>dati!K33/quozienti!B33*1000</f>
        <v>0.54747023130617278</v>
      </c>
      <c r="K33" s="81">
        <f>dati!L33/quozienti!B33*1000</f>
        <v>22.446279483553081</v>
      </c>
      <c r="L33" s="81">
        <f>dati!M33/quozienti!B33*1000</f>
        <v>17.701537478899585</v>
      </c>
      <c r="M33" s="81">
        <f>dati!N33/quozienti!B33*1000</f>
        <v>20.165153519777363</v>
      </c>
    </row>
    <row r="34" spans="1:13" s="82" customFormat="1" ht="11.1" customHeight="1" x14ac:dyDescent="0.2">
      <c r="A34" s="33">
        <v>1985</v>
      </c>
      <c r="B34" s="83">
        <f>(dati!Q34*2-dati!N34)/2</f>
        <v>11173.5</v>
      </c>
      <c r="C34" s="81">
        <f>dati!D34/quozienti!B34*1000</f>
        <v>10.918691546963798</v>
      </c>
      <c r="D34" s="81">
        <f>dati!E34/quozienti!B34*1000</f>
        <v>8.5917572828567597</v>
      </c>
      <c r="E34" s="81">
        <f>dati!F34/quozienti!B34*1000</f>
        <v>2.326934264107039</v>
      </c>
      <c r="F34" s="81">
        <f>dati!G34/quozienti!B34*1000</f>
        <v>33.114064527677094</v>
      </c>
      <c r="G34" s="81">
        <f>dati!H34/quozienti!B34*1000</f>
        <v>4.2063811697319551</v>
      </c>
      <c r="H34" s="81">
        <f>dati!I34/quozienti!B34*1000</f>
        <v>37.320445697409049</v>
      </c>
      <c r="I34" s="81">
        <f>dati!J34/quozienti!B34*1000</f>
        <v>20.763413433570502</v>
      </c>
      <c r="J34" s="81">
        <f>dati!K34/quozienti!B34*1000</f>
        <v>0.35798988678569832</v>
      </c>
      <c r="K34" s="81">
        <f>dati!L34/quozienti!B34*1000</f>
        <v>21.121403320356201</v>
      </c>
      <c r="L34" s="81">
        <f>dati!M34/quozienti!B34*1000</f>
        <v>16.199042377052848</v>
      </c>
      <c r="M34" s="81">
        <f>dati!N34/quozienti!B34*1000</f>
        <v>18.52597664115989</v>
      </c>
    </row>
    <row r="35" spans="1:13" s="82" customFormat="1" ht="11.1" customHeight="1" x14ac:dyDescent="0.2">
      <c r="A35" s="33">
        <v>1986</v>
      </c>
      <c r="B35" s="83">
        <f>(dati!Q35*2-dati!N35)/2</f>
        <v>11367</v>
      </c>
      <c r="C35" s="81">
        <f>dati!D35/quozienti!B35*1000</f>
        <v>11.172692882906659</v>
      </c>
      <c r="D35" s="81">
        <f>dati!E35/quozienti!B35*1000</f>
        <v>7.0379167766341162</v>
      </c>
      <c r="E35" s="81">
        <f>dati!F35/quozienti!B35*1000</f>
        <v>4.1347761062725432</v>
      </c>
      <c r="F35" s="81">
        <f>dati!G35/quozienti!B35*1000</f>
        <v>28.151667106536465</v>
      </c>
      <c r="G35" s="81">
        <f>dati!H35/quozienti!B35*1000</f>
        <v>5.1904636227676608</v>
      </c>
      <c r="H35" s="81">
        <f>dati!I35/quozienti!B35*1000</f>
        <v>33.342130729304131</v>
      </c>
      <c r="I35" s="81">
        <f>dati!J35/quozienti!B35*1000</f>
        <v>20.497932611946865</v>
      </c>
      <c r="J35" s="81">
        <f>dati!K35/quozienti!B35*1000</f>
        <v>1.1436614762030439</v>
      </c>
      <c r="K35" s="81">
        <f>dati!L35/quozienti!B35*1000</f>
        <v>21.641594088149908</v>
      </c>
      <c r="L35" s="81">
        <f>dati!M35/quozienti!B35*1000</f>
        <v>11.700536641154217</v>
      </c>
      <c r="M35" s="81">
        <f>dati!N35/quozienti!B35*1000</f>
        <v>15.835312747426761</v>
      </c>
    </row>
    <row r="36" spans="1:13" s="82" customFormat="1" ht="11.1" customHeight="1" x14ac:dyDescent="0.2">
      <c r="A36" s="33">
        <v>1987</v>
      </c>
      <c r="B36" s="83">
        <f>(dati!Q36*2-dati!N36)/2</f>
        <v>11526</v>
      </c>
      <c r="C36" s="81">
        <f>dati!D36/quozienti!B36*1000</f>
        <v>11.278847822314766</v>
      </c>
      <c r="D36" s="81">
        <f>dati!E36/quozienti!B36*1000</f>
        <v>7.6349123720284577</v>
      </c>
      <c r="E36" s="81">
        <f>dati!F36/quozienti!B36*1000</f>
        <v>3.6439354502863091</v>
      </c>
      <c r="F36" s="81">
        <f>dati!G36/quozienti!B36*1000</f>
        <v>26.028110359187924</v>
      </c>
      <c r="G36" s="81">
        <f>dati!H36/quozienti!B36*1000</f>
        <v>2.3425299323269129</v>
      </c>
      <c r="H36" s="81">
        <f>dati!I36/quozienti!B36*1000</f>
        <v>28.370640291514835</v>
      </c>
      <c r="I36" s="81">
        <f>dati!J36/quozienti!B36*1000</f>
        <v>19.260801665799061</v>
      </c>
      <c r="J36" s="81">
        <f>dati!K36/quozienti!B36*1000</f>
        <v>0.78084331077563762</v>
      </c>
      <c r="K36" s="81">
        <f>dati!L36/quozienti!B36*1000</f>
        <v>20.041644976574702</v>
      </c>
      <c r="L36" s="81">
        <f>dati!M36/quozienti!B36*1000</f>
        <v>8.3289953149401352</v>
      </c>
      <c r="M36" s="81">
        <f>dati!N36/quozienti!B36*1000</f>
        <v>11.972930765226444</v>
      </c>
    </row>
    <row r="37" spans="1:13" s="82" customFormat="1" ht="11.1" customHeight="1" x14ac:dyDescent="0.2">
      <c r="A37" s="33">
        <v>1988</v>
      </c>
      <c r="B37" s="83">
        <f>(dati!Q37*2-dati!N37)/2</f>
        <v>11686.5</v>
      </c>
      <c r="C37" s="81">
        <f>dati!D37/quozienti!B37*1000</f>
        <v>12.749753989646173</v>
      </c>
      <c r="D37" s="81">
        <f>dati!E37/quozienti!B37*1000</f>
        <v>7.957900141188551</v>
      </c>
      <c r="E37" s="81">
        <f>dati!F37/quozienti!B37*1000</f>
        <v>4.7918538484576221</v>
      </c>
      <c r="F37" s="81">
        <f>dati!G37/quozienti!B37*1000</f>
        <v>31.746031746031743</v>
      </c>
      <c r="G37" s="81">
        <f>dati!H37/quozienti!B37*1000</f>
        <v>3.765028023788132</v>
      </c>
      <c r="H37" s="81">
        <f>dati!I37/quozienti!B37*1000</f>
        <v>35.51105976981988</v>
      </c>
      <c r="I37" s="81">
        <f>dati!J37/quozienti!B37*1000</f>
        <v>16.942626107046593</v>
      </c>
      <c r="J37" s="81">
        <f>dati!K37/quozienti!B37*1000</f>
        <v>7.7011936850211784</v>
      </c>
      <c r="K37" s="81">
        <f>dati!L37/quozienti!B37*1000</f>
        <v>24.64381979206777</v>
      </c>
      <c r="L37" s="81">
        <f>dati!M37/quozienti!B37*1000</f>
        <v>10.867239977752108</v>
      </c>
      <c r="M37" s="81">
        <f>dati!N37/quozienti!B37*1000</f>
        <v>15.659093826209729</v>
      </c>
    </row>
    <row r="38" spans="1:13" s="82" customFormat="1" ht="11.1" customHeight="1" x14ac:dyDescent="0.2">
      <c r="A38" s="33">
        <v>1989</v>
      </c>
      <c r="B38" s="83">
        <f>(dati!Q38*2-dati!N38)/2</f>
        <v>11810.5</v>
      </c>
      <c r="C38" s="81">
        <f>dati!D38/quozienti!B38*1000</f>
        <v>11.5998475932433</v>
      </c>
      <c r="D38" s="81">
        <f>dati!E38/quozienti!B38*1000</f>
        <v>7.1969857330341638</v>
      </c>
      <c r="E38" s="81">
        <f>dati!F38/quozienti!B38*1000</f>
        <v>4.4028618602091356</v>
      </c>
      <c r="F38" s="81">
        <f>dati!G38/quozienti!B38*1000</f>
        <v>27.517886626307099</v>
      </c>
      <c r="G38" s="81">
        <f>dati!H38/quozienti!B38*1000</f>
        <v>4.8262139621523223</v>
      </c>
      <c r="H38" s="81">
        <f>dati!I38/quozienti!B38*1000</f>
        <v>32.344100588459419</v>
      </c>
      <c r="I38" s="81">
        <f>dati!J38/quozienti!B38*1000</f>
        <v>24.131069810761613</v>
      </c>
      <c r="J38" s="81">
        <f>dati!K38/quozienti!B38*1000</f>
        <v>7.1123153126455279</v>
      </c>
      <c r="K38" s="81">
        <f>dati!L38/quozienti!B38*1000</f>
        <v>31.243385123407137</v>
      </c>
      <c r="L38" s="81">
        <f>dati!M38/quozienti!B38*1000</f>
        <v>1.1007154650522839</v>
      </c>
      <c r="M38" s="81">
        <f>dati!N38/quozienti!B38*1000</f>
        <v>5.5035773252614204</v>
      </c>
    </row>
    <row r="39" spans="1:13" s="82" customFormat="1" ht="11.1" customHeight="1" x14ac:dyDescent="0.2">
      <c r="A39" s="33">
        <v>1990</v>
      </c>
      <c r="B39" s="83">
        <f>(dati!Q39*2-dati!N39)/2</f>
        <v>11966.5</v>
      </c>
      <c r="C39" s="81">
        <f>dati!D39/quozienti!B39*1000</f>
        <v>12.618560147077257</v>
      </c>
      <c r="D39" s="81">
        <f>dati!E39/quozienti!B39*1000</f>
        <v>9.275895207454143</v>
      </c>
      <c r="E39" s="81">
        <f>dati!F39/quozienti!B39*1000</f>
        <v>3.3426649396231145</v>
      </c>
      <c r="F39" s="81">
        <f>dati!G39/quozienti!B39*1000</f>
        <v>28.997618351230521</v>
      </c>
      <c r="G39" s="81">
        <f>dati!H39/quozienti!B39*1000</f>
        <v>6.8524631262273852</v>
      </c>
      <c r="H39" s="81">
        <f>dati!I39/quozienti!B39*1000</f>
        <v>35.850081477457906</v>
      </c>
      <c r="I39" s="81">
        <f>dati!J39/quozienti!B39*1000</f>
        <v>16.713324698115574</v>
      </c>
      <c r="J39" s="81">
        <f>dati!K39/quozienti!B39*1000</f>
        <v>1.838465716792713</v>
      </c>
      <c r="K39" s="81">
        <f>dati!L39/quozienti!B39*1000</f>
        <v>18.551790414908286</v>
      </c>
      <c r="L39" s="81">
        <f>dati!M39/quozienti!B39*1000</f>
        <v>17.29829106254962</v>
      </c>
      <c r="M39" s="81">
        <f>dati!N39/quozienti!B39*1000</f>
        <v>20.640956002172732</v>
      </c>
    </row>
    <row r="40" spans="1:13" s="82" customFormat="1" ht="11.1" customHeight="1" x14ac:dyDescent="0.2">
      <c r="A40" s="33">
        <v>1991</v>
      </c>
      <c r="B40" s="83">
        <f>(dati!Q40*2-dati!N40)/2</f>
        <v>11890</v>
      </c>
      <c r="C40" s="81">
        <f>dati!D40/quozienti!B40*1000</f>
        <v>8.1581160639192607</v>
      </c>
      <c r="D40" s="81">
        <f>dati!E40/quozienti!B40*1000</f>
        <v>7.3170731707317076</v>
      </c>
      <c r="E40" s="81">
        <f>dati!F40/quozienti!B40*1000</f>
        <v>0.84104289318755254</v>
      </c>
      <c r="F40" s="81">
        <f>dati!G40/quozienti!B40*1000</f>
        <v>22.371740958788898</v>
      </c>
      <c r="G40" s="81">
        <f>dati!H40/quozienti!B40*1000</f>
        <v>4.2052144659377628</v>
      </c>
      <c r="H40" s="81">
        <f>dati!I40/quozienti!B40*1000</f>
        <v>26.576955424726659</v>
      </c>
      <c r="I40" s="81">
        <f>dati!J40/quozienti!B40*1000</f>
        <v>18.250630782169893</v>
      </c>
      <c r="J40" s="81">
        <f>dati!K40/quozienti!B40*1000</f>
        <v>1.4297729184188395</v>
      </c>
      <c r="K40" s="81">
        <f>dati!L40/quozienti!B40*1000</f>
        <v>19.68040370058873</v>
      </c>
      <c r="L40" s="81">
        <f>dati!M40/quozienti!B40*1000</f>
        <v>6.8965517241379306</v>
      </c>
      <c r="M40" s="81">
        <f>dati!N40/quozienti!B40*1000</f>
        <v>7.7375946173254837</v>
      </c>
    </row>
    <row r="41" spans="1:13" s="82" customFormat="1" ht="11.1" customHeight="1" x14ac:dyDescent="0.2">
      <c r="A41" s="33">
        <v>1992</v>
      </c>
      <c r="B41" s="83">
        <f>(dati!Q41*2-dati!N41)/2</f>
        <v>12011</v>
      </c>
      <c r="C41" s="81">
        <f>dati!D41/quozienti!B41*1000</f>
        <v>12.15552410290567</v>
      </c>
      <c r="D41" s="81">
        <f>dati!E41/quozienti!B41*1000</f>
        <v>9.2415285987844484</v>
      </c>
      <c r="E41" s="81">
        <f>dati!F41/quozienti!B41*1000</f>
        <v>2.913995504121222</v>
      </c>
      <c r="F41" s="81">
        <f>dati!G41/quozienti!B41*1000</f>
        <v>39.297310798434765</v>
      </c>
      <c r="G41" s="81">
        <f>dati!H41/quozienti!B41*1000</f>
        <v>1.9981683456831238</v>
      </c>
      <c r="H41" s="81">
        <f>dati!I41/quozienti!B41*1000</f>
        <v>41.295479144117891</v>
      </c>
      <c r="I41" s="81">
        <f>dati!J41/quozienti!B41*1000</f>
        <v>30.555324286071102</v>
      </c>
      <c r="J41" s="81">
        <f>dati!K41/quozienti!B41*1000</f>
        <v>1.1655982016484887</v>
      </c>
      <c r="K41" s="81">
        <f>dati!L41/quozienti!B41*1000</f>
        <v>31.720922487719591</v>
      </c>
      <c r="L41" s="81">
        <f>dati!M41/quozienti!B41*1000</f>
        <v>9.5745566563983022</v>
      </c>
      <c r="M41" s="81">
        <f>dati!N41/quozienti!B41*1000</f>
        <v>12.488552160519523</v>
      </c>
    </row>
    <row r="42" spans="1:13" s="82" customFormat="1" ht="11.1" customHeight="1" x14ac:dyDescent="0.2">
      <c r="A42" s="33">
        <v>1993</v>
      </c>
      <c r="B42" s="83">
        <f>(dati!Q42*2-dati!N42)/2</f>
        <v>12158.5</v>
      </c>
      <c r="C42" s="81">
        <f>dati!D42/quozienti!B42*1000</f>
        <v>10.774355389233868</v>
      </c>
      <c r="D42" s="81">
        <f>dati!E42/quozienti!B42*1000</f>
        <v>8.4714397335197589</v>
      </c>
      <c r="E42" s="81">
        <f>dati!F42/quozienti!B42*1000</f>
        <v>2.3029156557141093</v>
      </c>
      <c r="F42" s="81">
        <f>dati!G42/quozienti!B42*1000</f>
        <v>24.3451083604063</v>
      </c>
      <c r="G42" s="81">
        <f>dati!H42/quozienti!B42*1000</f>
        <v>2.1384216803059588</v>
      </c>
      <c r="H42" s="81">
        <f>dati!I42/quozienti!B42*1000</f>
        <v>26.483530040712257</v>
      </c>
      <c r="I42" s="81">
        <f>dati!J42/quozienti!B42*1000</f>
        <v>16.284903565406914</v>
      </c>
      <c r="J42" s="81">
        <f>dati!K42/quozienti!B42*1000</f>
        <v>0.57572891392852732</v>
      </c>
      <c r="K42" s="81">
        <f>dati!L42/quozienti!B42*1000</f>
        <v>16.860632479335443</v>
      </c>
      <c r="L42" s="81">
        <f>dati!M42/quozienti!B42*1000</f>
        <v>9.6228975613768153</v>
      </c>
      <c r="M42" s="81">
        <f>dati!N42/quozienti!B42*1000</f>
        <v>11.925813217090925</v>
      </c>
    </row>
    <row r="43" spans="1:13" s="82" customFormat="1" ht="11.1" customHeight="1" x14ac:dyDescent="0.2">
      <c r="A43" s="33">
        <v>1994</v>
      </c>
      <c r="B43" s="83">
        <f>(dati!Q43*2-dati!N43)/2</f>
        <v>12274</v>
      </c>
      <c r="C43" s="81">
        <f>dati!D43/quozienti!B43*1000</f>
        <v>8.5546684047580257</v>
      </c>
      <c r="D43" s="81">
        <f>dati!E43/quozienti!B43*1000</f>
        <v>8.7990875020368264</v>
      </c>
      <c r="E43" s="81">
        <f>dati!F43/quozienti!B43*1000</f>
        <v>-0.24441909727880073</v>
      </c>
      <c r="F43" s="81">
        <f>dati!G43/quozienti!B43*1000</f>
        <v>21.753299657813262</v>
      </c>
      <c r="G43" s="81">
        <f>dati!H43/quozienti!B43*1000</f>
        <v>0.89620335668893591</v>
      </c>
      <c r="H43" s="81">
        <f>dati!I43/quozienti!B43*1000</f>
        <v>22.649503014502198</v>
      </c>
      <c r="I43" s="81">
        <f>dati!J43/quozienti!B43*1000</f>
        <v>14.828091901580578</v>
      </c>
      <c r="J43" s="81">
        <f>dati!K43/quozienti!B43*1000</f>
        <v>0.57031122698386838</v>
      </c>
      <c r="K43" s="81">
        <f>dati!L43/quozienti!B43*1000</f>
        <v>15.398403128564444</v>
      </c>
      <c r="L43" s="81">
        <f>dati!M43/quozienti!B43*1000</f>
        <v>7.2510998859377551</v>
      </c>
      <c r="M43" s="81">
        <f>dati!N43/quozienti!B43*1000</f>
        <v>7.0066807886589535</v>
      </c>
    </row>
    <row r="44" spans="1:13" s="82" customFormat="1" ht="11.1" customHeight="1" x14ac:dyDescent="0.2">
      <c r="A44" s="33">
        <v>1995</v>
      </c>
      <c r="B44" s="83">
        <f>(dati!Q44*2-dati!N44)/2</f>
        <v>12356</v>
      </c>
      <c r="C44" s="81">
        <f>dati!D44/quozienti!B44*1000</f>
        <v>10.683068954354161</v>
      </c>
      <c r="D44" s="81">
        <f>dati!E44/quozienti!B44*1000</f>
        <v>8.2550987374554872</v>
      </c>
      <c r="E44" s="81">
        <f>dati!F44/quozienti!B44*1000</f>
        <v>2.427970216898673</v>
      </c>
      <c r="F44" s="81">
        <f>dati!G44/quozienti!B44*1000</f>
        <v>18.695370670119779</v>
      </c>
      <c r="G44" s="81">
        <f>dati!H44/quozienti!B44*1000</f>
        <v>0.80932340563289096</v>
      </c>
      <c r="H44" s="81">
        <f>dati!I44/quozienti!B44*1000</f>
        <v>19.504694075752671</v>
      </c>
      <c r="I44" s="81">
        <f>dati!J44/quozienti!B44*1000</f>
        <v>14.567821301392037</v>
      </c>
      <c r="J44" s="81">
        <f>dati!K44/quozienti!B44*1000</f>
        <v>1.0521204273227582</v>
      </c>
      <c r="K44" s="81">
        <f>dati!L44/quozienti!B44*1000</f>
        <v>15.619941728714796</v>
      </c>
      <c r="L44" s="81">
        <f>dati!M44/quozienti!B44*1000</f>
        <v>3.8847523470378764</v>
      </c>
      <c r="M44" s="81">
        <f>dati!N44/quozienti!B44*1000</f>
        <v>6.312722563936549</v>
      </c>
    </row>
    <row r="45" spans="1:13" s="82" customFormat="1" ht="11.1" customHeight="1" x14ac:dyDescent="0.2">
      <c r="A45" s="33">
        <v>1996</v>
      </c>
      <c r="B45" s="83">
        <f>(dati!Q45*2-dati!N45)/2</f>
        <v>12441</v>
      </c>
      <c r="C45" s="81">
        <f>dati!D45/quozienti!B45*1000</f>
        <v>9.2436299332851046</v>
      </c>
      <c r="D45" s="81">
        <f>dati!E45/quozienti!B45*1000</f>
        <v>7.9575596816976129</v>
      </c>
      <c r="E45" s="81">
        <f>dati!F45/quozienti!B45*1000</f>
        <v>1.2860702515874929</v>
      </c>
      <c r="F45" s="81">
        <f>dati!G45/quozienti!B45*1000</f>
        <v>18.567639257294431</v>
      </c>
      <c r="G45" s="81">
        <f>dati!H45/quozienti!B45*1000</f>
        <v>2.5721405031749858</v>
      </c>
      <c r="H45" s="81">
        <f>dati!I45/quozienti!B45*1000</f>
        <v>21.139779760469413</v>
      </c>
      <c r="I45" s="81">
        <f>dati!J45/quozienti!B45*1000</f>
        <v>14.307531548910859</v>
      </c>
      <c r="J45" s="81">
        <f>dati!K45/quozienti!B45*1000</f>
        <v>0.72341451651796485</v>
      </c>
      <c r="K45" s="81">
        <f>dati!L45/quozienti!B45*1000</f>
        <v>15.030946065428823</v>
      </c>
      <c r="L45" s="81">
        <f>dati!M45/quozienti!B45*1000</f>
        <v>6.108833695040591</v>
      </c>
      <c r="M45" s="81">
        <f>dati!N45/quozienti!B45*1000</f>
        <v>7.3949039466280846</v>
      </c>
    </row>
    <row r="46" spans="1:13" s="82" customFormat="1" ht="11.1" customHeight="1" x14ac:dyDescent="0.2">
      <c r="A46" s="33">
        <v>1997</v>
      </c>
      <c r="B46" s="83">
        <f>(dati!Q46*2-dati!N46)/2</f>
        <v>12500.5</v>
      </c>
      <c r="C46" s="81">
        <f>dati!D46/quozienti!B46*1000</f>
        <v>8.3196672133114671</v>
      </c>
      <c r="D46" s="81">
        <f>dati!E46/quozienti!B46*1000</f>
        <v>8.3196672133114671</v>
      </c>
      <c r="E46" s="81">
        <f>dati!F46/quozienti!B46*1000</f>
        <v>0</v>
      </c>
      <c r="F46" s="81">
        <f>dati!G46/quozienti!B46*1000</f>
        <v>17.759289628414862</v>
      </c>
      <c r="G46" s="81">
        <f>dati!H46/quozienti!B46*1000</f>
        <v>0.95996160153593857</v>
      </c>
      <c r="H46" s="81">
        <f>dati!I46/quozienti!B46*1000</f>
        <v>18.7192512299508</v>
      </c>
      <c r="I46" s="81">
        <f>dati!J46/quozienti!B46*1000</f>
        <v>15.439382424703012</v>
      </c>
      <c r="J46" s="81">
        <f>dati!K46/quozienti!B46*1000</f>
        <v>1.1199552017919283</v>
      </c>
      <c r="K46" s="81">
        <f>dati!L46/quozienti!B46*1000</f>
        <v>16.559337626494941</v>
      </c>
      <c r="L46" s="81">
        <f>dati!M46/quozienti!B46*1000</f>
        <v>2.1599136034558621</v>
      </c>
      <c r="M46" s="81">
        <f>dati!N46/quozienti!B46*1000</f>
        <v>2.1599136034558621</v>
      </c>
    </row>
    <row r="47" spans="1:13" s="82" customFormat="1" ht="11.1" customHeight="1" x14ac:dyDescent="0.2">
      <c r="A47" s="33">
        <v>1998</v>
      </c>
      <c r="B47" s="83">
        <f>(dati!Q47*2-dati!N47)/2</f>
        <v>12591.5</v>
      </c>
      <c r="C47" s="81">
        <f>dati!D47/quozienti!B47*1000</f>
        <v>8.8948894095222979</v>
      </c>
      <c r="D47" s="81">
        <f>dati!E47/quozienti!B47*1000</f>
        <v>9.2919826867331139</v>
      </c>
      <c r="E47" s="81">
        <f>dati!F47/quozienti!B47*1000</f>
        <v>-0.39709327721081678</v>
      </c>
      <c r="F47" s="81">
        <f>dati!G47/quozienti!B47*1000</f>
        <v>24.619783187070642</v>
      </c>
      <c r="G47" s="81">
        <f>dati!H47/quozienti!B47*1000</f>
        <v>1.4295357979589405</v>
      </c>
      <c r="H47" s="81">
        <f>dati!I47/quozienti!B47*1000</f>
        <v>26.049318985029583</v>
      </c>
      <c r="I47" s="81">
        <f>dati!J47/quozienti!B47*1000</f>
        <v>11.436286383671524</v>
      </c>
      <c r="J47" s="81">
        <f>dati!K47/quozienti!B47*1000</f>
        <v>1.9060477306119208</v>
      </c>
      <c r="K47" s="81">
        <f>dati!L47/quozienti!B47*1000</f>
        <v>13.342334114283444</v>
      </c>
      <c r="L47" s="81">
        <f>dati!M47/quozienti!B47*1000</f>
        <v>12.706984870746137</v>
      </c>
      <c r="M47" s="81">
        <f>dati!N47/quozienti!B47*1000</f>
        <v>12.309891593535321</v>
      </c>
    </row>
    <row r="48" spans="1:13" s="82" customFormat="1" ht="11.1" customHeight="1" x14ac:dyDescent="0.2">
      <c r="A48" s="33">
        <v>1999</v>
      </c>
      <c r="B48" s="83">
        <f>(dati!Q48*2-dati!N48)/2</f>
        <v>12680.5</v>
      </c>
      <c r="C48" s="81">
        <f>dati!D48/quozienti!B48*1000</f>
        <v>8.5170143133157197</v>
      </c>
      <c r="D48" s="81">
        <f>dati!E48/quozienti!B48*1000</f>
        <v>9.8576554552265279</v>
      </c>
      <c r="E48" s="81">
        <f>dati!F48/quozienti!B48*1000</f>
        <v>-1.340641141910808</v>
      </c>
      <c r="F48" s="81">
        <f>dati!G48/quozienti!B48*1000</f>
        <v>19.47872717952762</v>
      </c>
      <c r="G48" s="81">
        <f>dati!H48/quozienti!B48*1000</f>
        <v>2.365837309254367</v>
      </c>
      <c r="H48" s="81">
        <f>dati!I48/quozienti!B48*1000</f>
        <v>21.844564488781987</v>
      </c>
      <c r="I48" s="81">
        <f>dati!J48/quozienti!B48*1000</f>
        <v>15.772248728362445</v>
      </c>
      <c r="J48" s="81">
        <f>dati!K48/quozienti!B48*1000</f>
        <v>2.9178660147470525</v>
      </c>
      <c r="K48" s="81">
        <f>dati!L48/quozienti!B48*1000</f>
        <v>18.690114743109497</v>
      </c>
      <c r="L48" s="81">
        <f>dati!M48/quozienti!B48*1000</f>
        <v>3.1544497456724891</v>
      </c>
      <c r="M48" s="81">
        <f>dati!N48/quozienti!B48*1000</f>
        <v>1.8138086037616814</v>
      </c>
    </row>
    <row r="49" spans="1:13" s="82" customFormat="1" ht="11.1" customHeight="1" x14ac:dyDescent="0.2">
      <c r="A49" s="33">
        <v>2000</v>
      </c>
      <c r="B49" s="83">
        <f>(dati!Q49*2-dati!N49)/2</f>
        <v>12723.5</v>
      </c>
      <c r="C49" s="81">
        <f>dati!D49/quozienti!B49*1000</f>
        <v>8.8026093449129572</v>
      </c>
      <c r="D49" s="81">
        <f>dati!E49/quozienti!B49*1000</f>
        <v>8.2524462608558959</v>
      </c>
      <c r="E49" s="81">
        <f>dati!F49/quozienti!B49*1000</f>
        <v>0.55016308405705983</v>
      </c>
      <c r="F49" s="81">
        <f>dati!G49/quozienti!B49*1000</f>
        <v>18.941329036821628</v>
      </c>
      <c r="G49" s="81">
        <f>dati!H49/quozienti!B49*1000</f>
        <v>1.964868157346642</v>
      </c>
      <c r="H49" s="81">
        <f>dati!I49/quozienti!B49*1000</f>
        <v>20.906197194168271</v>
      </c>
      <c r="I49" s="81">
        <f>dati!J49/quozienti!B49*1000</f>
        <v>13.439698196251031</v>
      </c>
      <c r="J49" s="81">
        <f>dati!K49/quozienti!B49*1000</f>
        <v>3.0651943254607614</v>
      </c>
      <c r="K49" s="81">
        <f>dati!L49/quozienti!B49*1000</f>
        <v>16.504892521711792</v>
      </c>
      <c r="L49" s="81">
        <f>dati!M49/quozienti!B49*1000</f>
        <v>4.4013046724564786</v>
      </c>
      <c r="M49" s="81">
        <f>dati!N49/quozienti!B49*1000</f>
        <v>4.9514677565135381</v>
      </c>
    </row>
    <row r="50" spans="1:13" s="82" customFormat="1" ht="11.1" customHeight="1" x14ac:dyDescent="0.2">
      <c r="A50" s="33">
        <v>2001</v>
      </c>
      <c r="B50" s="83">
        <f>(dati!Q50*2-dati!N50)/2</f>
        <v>12688</v>
      </c>
      <c r="C50" s="81">
        <f>dati!D50/quozienti!B50*1000</f>
        <v>7.8026481715006302</v>
      </c>
      <c r="D50" s="81">
        <f>dati!E50/quozienti!B50*1000</f>
        <v>9.5365699873896599</v>
      </c>
      <c r="E50" s="81">
        <f>dati!F50/quozienti!B50*1000</f>
        <v>-1.733921815889029</v>
      </c>
      <c r="F50" s="81">
        <f>dati!G50/quozienti!B50*1000</f>
        <v>17.33921815889029</v>
      </c>
      <c r="G50" s="81">
        <f>dati!H50/quozienti!B50*1000</f>
        <v>2.3644388398486758</v>
      </c>
      <c r="H50" s="81">
        <f>dati!I50/quozienti!B50*1000</f>
        <v>19.703656998738968</v>
      </c>
      <c r="I50" s="81">
        <f>dati!J50/quozienti!B50*1000</f>
        <v>15.684110970996219</v>
      </c>
      <c r="J50" s="81">
        <f>dati!K50/quozienti!B50*1000</f>
        <v>2.7585119798234552</v>
      </c>
      <c r="K50" s="81">
        <f>dati!L50/quozienti!B50*1000</f>
        <v>18.442622950819672</v>
      </c>
      <c r="L50" s="81">
        <f>dati!M50/quozienti!B50*1000</f>
        <v>1.2610340479192939</v>
      </c>
      <c r="M50" s="81">
        <f>dati!N50/quozienti!B50*1000</f>
        <v>-0.4728877679697352</v>
      </c>
    </row>
    <row r="51" spans="1:13" s="82" customFormat="1" ht="11.1" customHeight="1" x14ac:dyDescent="0.2">
      <c r="A51" s="33">
        <v>2002</v>
      </c>
      <c r="B51" s="83">
        <f>(dati!Q51*2-dati!N51)/2</f>
        <v>12710.5</v>
      </c>
      <c r="C51" s="81">
        <f>dati!D51/quozienti!B51*1000</f>
        <v>8.6542622241453913</v>
      </c>
      <c r="D51" s="81">
        <f>dati!E51/quozienti!B51*1000</f>
        <v>8.1822115573738241</v>
      </c>
      <c r="E51" s="81">
        <f>dati!F51/quozienti!B51*1000</f>
        <v>0.47205066677156676</v>
      </c>
      <c r="F51" s="81">
        <f>dati!G51/quozienti!B51*1000</f>
        <v>17.780575115062348</v>
      </c>
      <c r="G51" s="81">
        <f>dati!H51/quozienti!B51*1000</f>
        <v>3.225679556272373</v>
      </c>
      <c r="H51" s="81">
        <f>dati!I51/quozienti!B51*1000</f>
        <v>21.006254671334723</v>
      </c>
      <c r="I51" s="81">
        <f>dati!J51/quozienti!B51*1000</f>
        <v>16.91514889264781</v>
      </c>
      <c r="J51" s="81">
        <f>dati!K51/quozienti!B51*1000</f>
        <v>0.5507257779001612</v>
      </c>
      <c r="K51" s="81">
        <f>dati!L51/quozienti!B51*1000</f>
        <v>17.465874670547972</v>
      </c>
      <c r="L51" s="81">
        <f>dati!M51/quozienti!B51*1000</f>
        <v>3.540380000786751</v>
      </c>
      <c r="M51" s="81">
        <f>dati!N51/quozienti!B51*1000</f>
        <v>4.0124306675583172</v>
      </c>
    </row>
    <row r="52" spans="1:13" s="82" customFormat="1" ht="11.1" customHeight="1" x14ac:dyDescent="0.2">
      <c r="A52" s="33">
        <v>2003</v>
      </c>
      <c r="B52" s="83">
        <f>(dati!Q52*2-dati!N52)/2</f>
        <v>12803.5</v>
      </c>
      <c r="C52" s="81">
        <f>dati!D52/quozienti!B52*1000</f>
        <v>8.8257117194517125</v>
      </c>
      <c r="D52" s="81">
        <f>dati!E52/quozienti!B52*1000</f>
        <v>10.543991877221073</v>
      </c>
      <c r="E52" s="81">
        <f>dati!F52/quozienti!B52*1000</f>
        <v>-1.7182801577693598</v>
      </c>
      <c r="F52" s="81">
        <f>dati!G52/quozienti!B52*1000</f>
        <v>24.290233139375953</v>
      </c>
      <c r="G52" s="81">
        <f>dati!H52/quozienti!B52*1000</f>
        <v>6.248291482797673</v>
      </c>
      <c r="H52" s="81">
        <f>dati!I52/quozienti!B52*1000</f>
        <v>30.538524622173625</v>
      </c>
      <c r="I52" s="81">
        <f>dati!J52/quozienti!B52*1000</f>
        <v>17.495216151833485</v>
      </c>
      <c r="J52" s="81">
        <f>dati!K52/quozienti!B52*1000</f>
        <v>0.78103643534970912</v>
      </c>
      <c r="K52" s="81">
        <f>dati!L52/quozienti!B52*1000</f>
        <v>18.27625258718319</v>
      </c>
      <c r="L52" s="81">
        <f>dati!M52/quozienti!B52*1000</f>
        <v>12.262272034990431</v>
      </c>
      <c r="M52" s="81">
        <f>dati!N52/quozienti!B52*1000</f>
        <v>10.543991877221073</v>
      </c>
    </row>
    <row r="53" spans="1:13" s="82" customFormat="1" ht="11.1" customHeight="1" x14ac:dyDescent="0.2">
      <c r="A53" s="33">
        <v>2004</v>
      </c>
      <c r="B53" s="83">
        <f>(dati!Q53*2-dati!N53)/2</f>
        <v>12895</v>
      </c>
      <c r="C53" s="81">
        <f>dati!D53/quozienti!B53*1000</f>
        <v>8.6855370298565333</v>
      </c>
      <c r="D53" s="81">
        <f>dati!E53/quozienti!B53*1000</f>
        <v>7.1345482745250095</v>
      </c>
      <c r="E53" s="81">
        <f>dati!F53/quozienti!B53*1000</f>
        <v>1.5509887553315238</v>
      </c>
      <c r="F53" s="81">
        <f>dati!G53/quozienti!B53*1000</f>
        <v>16.905777433113613</v>
      </c>
      <c r="G53" s="81">
        <f>dati!H53/quozienti!B53*1000</f>
        <v>4.4203179526948428</v>
      </c>
      <c r="H53" s="81">
        <f>dati!I53/quozienti!B53*1000</f>
        <v>21.326095385808454</v>
      </c>
      <c r="I53" s="81">
        <f>dati!J53/quozienti!B53*1000</f>
        <v>18.379216750678559</v>
      </c>
      <c r="J53" s="81">
        <f>dati!K53/quozienti!B53*1000</f>
        <v>0.7754943776657619</v>
      </c>
      <c r="K53" s="81">
        <f>dati!L53/quozienti!B53*1000</f>
        <v>19.154711128344321</v>
      </c>
      <c r="L53" s="81">
        <f>dati!M53/quozienti!B53*1000</f>
        <v>2.1713842574641333</v>
      </c>
      <c r="M53" s="81">
        <f>dati!N53/quozienti!B53*1000</f>
        <v>3.7223730127956571</v>
      </c>
    </row>
    <row r="54" spans="1:13" s="82" customFormat="1" ht="11.1" customHeight="1" x14ac:dyDescent="0.2">
      <c r="A54" s="33">
        <v>2005</v>
      </c>
      <c r="B54" s="83">
        <f>(dati!Q54*2-dati!N54)/2</f>
        <v>12935</v>
      </c>
      <c r="C54" s="81">
        <f>dati!D54/quozienti!B54*1000</f>
        <v>9.3544646308465396</v>
      </c>
      <c r="D54" s="81">
        <f>dati!E54/quozienti!B54*1000</f>
        <v>8.1175106300734452</v>
      </c>
      <c r="E54" s="81">
        <f>dati!F54/quozienti!B54*1000</f>
        <v>1.2369540007730961</v>
      </c>
      <c r="F54" s="81">
        <f>dati!G54/quozienti!B54*1000</f>
        <v>15.461925009663704</v>
      </c>
      <c r="G54" s="81">
        <f>dati!H54/quozienti!B54*1000</f>
        <v>3.7881716273676074</v>
      </c>
      <c r="H54" s="81">
        <f>dati!I54/quozienti!B54*1000</f>
        <v>19.250096637031312</v>
      </c>
      <c r="I54" s="81">
        <f>dati!J54/quozienti!B54*1000</f>
        <v>17.240046385775027</v>
      </c>
      <c r="J54" s="81">
        <f>dati!K54/quozienti!B54*1000</f>
        <v>0.77309625048318509</v>
      </c>
      <c r="K54" s="81">
        <f>dati!L54/quozienti!B54*1000</f>
        <v>18.013142636258216</v>
      </c>
      <c r="L54" s="81">
        <f>dati!M54/quozienti!B54*1000</f>
        <v>1.2369540007730961</v>
      </c>
      <c r="M54" s="81">
        <f>dati!N54/quozienti!B54*1000</f>
        <v>2.4739080015461923</v>
      </c>
    </row>
    <row r="55" spans="1:13" s="82" customFormat="1" ht="11.1" customHeight="1" x14ac:dyDescent="0.2">
      <c r="A55" s="33">
        <v>2006</v>
      </c>
      <c r="B55" s="83">
        <f>(dati!Q55*2-dati!N55)/2</f>
        <v>12987.5</v>
      </c>
      <c r="C55" s="81">
        <f>dati!D55/quozienti!B55*1000</f>
        <v>7.0837343599615012</v>
      </c>
      <c r="D55" s="81">
        <f>dati!E55/quozienti!B55*1000</f>
        <v>9.3166506256015396</v>
      </c>
      <c r="E55" s="81">
        <f>dati!F55/quozienti!B55*1000</f>
        <v>-2.2329162656400383</v>
      </c>
      <c r="F55" s="81">
        <f>dati!G55/quozienti!B55*1000</f>
        <v>19.788257940327235</v>
      </c>
      <c r="G55" s="81">
        <f>dati!H55/quozienti!B55*1000</f>
        <v>4.3888354186717997</v>
      </c>
      <c r="H55" s="81">
        <f>dati!I55/quozienti!B55*1000</f>
        <v>24.177093358999038</v>
      </c>
      <c r="I55" s="81">
        <f>dati!J55/quozienti!B55*1000</f>
        <v>15.630413859480271</v>
      </c>
      <c r="J55" s="81">
        <f>dati!K55/quozienti!B55*1000</f>
        <v>0.69297401347449472</v>
      </c>
      <c r="K55" s="81">
        <f>dati!L55/quozienti!B55*1000</f>
        <v>16.323387872954765</v>
      </c>
      <c r="L55" s="81">
        <f>dati!M55/quozienti!B55*1000</f>
        <v>7.853705486044273</v>
      </c>
      <c r="M55" s="81">
        <f>dati!N55/quozienti!B55*1000</f>
        <v>5.6207892204042347</v>
      </c>
    </row>
    <row r="56" spans="1:13" x14ac:dyDescent="0.2">
      <c r="A56" s="84">
        <v>2007</v>
      </c>
      <c r="B56" s="83">
        <f>(dati!Q56*2-dati!N56)/2</f>
        <v>13023.5</v>
      </c>
      <c r="C56" s="81">
        <f>dati!D56/quozienti!B56*1000</f>
        <v>6.5266633393481008</v>
      </c>
      <c r="D56" s="81">
        <f>dati!E56/quozienti!B56*1000</f>
        <v>9.5980343225707383</v>
      </c>
      <c r="E56" s="81">
        <f>dati!F56/quozienti!B56*1000</f>
        <v>-3.0713709832226361</v>
      </c>
      <c r="F56" s="81">
        <f>dati!G56/quozienti!B56*1000</f>
        <v>16.431834760241102</v>
      </c>
      <c r="G56" s="81">
        <f>dati!H56/quozienti!B56*1000</f>
        <v>6.6802318885092333</v>
      </c>
      <c r="H56" s="81">
        <f>dati!I56/quozienti!B56*1000</f>
        <v>23.112066648750336</v>
      </c>
      <c r="I56" s="81">
        <f>dati!J56/quozienti!B56*1000</f>
        <v>19.733558567205439</v>
      </c>
      <c r="J56" s="81">
        <f>dati!K56/quozienti!B56*1000</f>
        <v>0.38392137290282952</v>
      </c>
      <c r="K56" s="81">
        <f>dati!L56/quozienti!B56*1000</f>
        <v>20.117479940108264</v>
      </c>
      <c r="L56" s="81">
        <f>dati!M56/quozienti!B56*1000</f>
        <v>2.9945867086420699</v>
      </c>
      <c r="M56" s="81">
        <f>dati!N56/quozienti!B56*1000</f>
        <v>-7.67842745805659E-2</v>
      </c>
    </row>
    <row r="57" spans="1:13" x14ac:dyDescent="0.2">
      <c r="A57" s="84">
        <v>2008</v>
      </c>
      <c r="B57" s="83">
        <f>(dati!Q57*2-dati!N57)/2</f>
        <v>13056</v>
      </c>
      <c r="C57" s="81">
        <f>dati!D57/quozienti!B57*1000</f>
        <v>7.3529411764705879</v>
      </c>
      <c r="D57" s="81">
        <f>dati!E57/quozienti!B57*1000</f>
        <v>9.1911764705882355</v>
      </c>
      <c r="E57" s="81">
        <f>dati!F57/quozienti!B57*1000</f>
        <v>-1.838235294117647</v>
      </c>
      <c r="F57" s="81">
        <f>dati!G57/quozienti!B57*1000</f>
        <v>19.454656862745097</v>
      </c>
      <c r="G57" s="81">
        <f>dati!H57/quozienti!B57*1000</f>
        <v>5.9742647058823524</v>
      </c>
      <c r="H57" s="81">
        <f>dati!I57/quozienti!B57*1000</f>
        <v>25.428921568627452</v>
      </c>
      <c r="I57" s="81">
        <f>dati!J57/quozienti!B57*1000</f>
        <v>17.310049019607845</v>
      </c>
      <c r="J57" s="81">
        <f>dati!K57/quozienti!B57*1000</f>
        <v>1.2254901960784315</v>
      </c>
      <c r="K57" s="81">
        <f>dati!L57/quozienti!B57*1000</f>
        <v>18.535539215686274</v>
      </c>
      <c r="L57" s="81">
        <f>dati!M57/quozienti!B57*1000</f>
        <v>6.8933823529411766</v>
      </c>
      <c r="M57" s="81">
        <f>dati!N57/quozienti!B57*1000</f>
        <v>5.0551470588235299</v>
      </c>
    </row>
    <row r="58" spans="1:13" x14ac:dyDescent="0.2">
      <c r="A58" s="84">
        <v>2009</v>
      </c>
      <c r="B58" s="83">
        <f>(dati!Q58*2-dati!N58)/2</f>
        <v>13084.5</v>
      </c>
      <c r="C58" s="81">
        <f>dati!D58/quozienti!B58*1000</f>
        <v>7.1840727578432499</v>
      </c>
      <c r="D58" s="81">
        <f>dati!E58/quozienti!B58*1000</f>
        <v>9.3240093240093245</v>
      </c>
      <c r="E58" s="81">
        <f>dati!F58/quozienti!B58*1000</f>
        <v>-2.1399365661660745</v>
      </c>
      <c r="F58" s="81">
        <f>dati!G58/quozienti!B58*1000</f>
        <v>17.348771447132105</v>
      </c>
      <c r="G58" s="81">
        <f>dati!H58/quozienti!B58*1000</f>
        <v>5.0441361916771754</v>
      </c>
      <c r="H58" s="81">
        <f>dati!I58/quozienti!B58*1000</f>
        <v>22.39290763880928</v>
      </c>
      <c r="I58" s="81">
        <f>dati!J58/quozienti!B58*1000</f>
        <v>19.870839542970689</v>
      </c>
      <c r="J58" s="81">
        <f>dati!K58/quozienti!B58*1000</f>
        <v>1.0699682830830373</v>
      </c>
      <c r="K58" s="81">
        <f>dati!L58/quozienti!B58*1000</f>
        <v>20.940807826053728</v>
      </c>
      <c r="L58" s="81">
        <f>dati!M58/quozienti!B58*1000</f>
        <v>1.4520998127555504</v>
      </c>
      <c r="M58" s="81">
        <f>dati!N58/quozienti!B58*1000</f>
        <v>-0.68783675341052386</v>
      </c>
    </row>
    <row r="59" spans="1:13" x14ac:dyDescent="0.2">
      <c r="A59" s="84">
        <v>2010</v>
      </c>
      <c r="B59" s="83">
        <f>(dati!Q59*2-dati!N59)/2</f>
        <v>13150.5</v>
      </c>
      <c r="C59" s="81">
        <f>dati!D59/quozienti!B59*1000</f>
        <v>8.2126154899053283</v>
      </c>
      <c r="D59" s="81">
        <f>dati!E59/quozienti!B59*1000</f>
        <v>9.7334702102581652</v>
      </c>
      <c r="E59" s="81">
        <f>dati!F59/quozienti!B59*1000</f>
        <v>-1.5208547203528382</v>
      </c>
      <c r="F59" s="81">
        <f>dati!G59/quozienti!B59*1000</f>
        <v>21.139880612904452</v>
      </c>
      <c r="G59" s="81">
        <f>dati!H59/quozienti!B59*1000</f>
        <v>7.9844872818524006</v>
      </c>
      <c r="H59" s="81">
        <f>dati!I59/quozienti!B59*1000</f>
        <v>29.124367894756855</v>
      </c>
      <c r="I59" s="81">
        <f>dati!J59/quozienti!B59*1000</f>
        <v>15.968974563704801</v>
      </c>
      <c r="J59" s="81">
        <f>dati!K59/quozienti!B59*1000</f>
        <v>0.91251283221170298</v>
      </c>
      <c r="K59" s="81">
        <f>dati!L59/quozienti!B59*1000</f>
        <v>16.881487395916505</v>
      </c>
      <c r="L59" s="81">
        <f>dati!M59/quozienti!B59*1000</f>
        <v>12.242880498840348</v>
      </c>
      <c r="M59" s="81">
        <f>dati!N59/quozienti!B59*1000</f>
        <v>10.722025778487509</v>
      </c>
    </row>
    <row r="60" spans="1:13" x14ac:dyDescent="0.2">
      <c r="A60" s="84">
        <v>2011</v>
      </c>
      <c r="B60" s="83">
        <f>(dati!Q60*2-dati!N60)/2</f>
        <v>13213.5</v>
      </c>
      <c r="C60" s="81">
        <f>dati!D60/quozienti!B60*1000</f>
        <v>8.3248193135808073</v>
      </c>
      <c r="D60" s="81">
        <f>dati!E60/quozienti!B60*1000</f>
        <v>9.1573012449388891</v>
      </c>
      <c r="E60" s="81">
        <f>dati!F60/quozienti!B60*1000</f>
        <v>-0.8324819313580808</v>
      </c>
      <c r="F60" s="81">
        <f>dati!G60/quozienti!B60*1000</f>
        <v>27.244863208082641</v>
      </c>
      <c r="G60" s="81">
        <f>dati!H60/quozienti!B60*1000</f>
        <v>4.389450183524426</v>
      </c>
      <c r="H60" s="81">
        <f>dati!I60/quozienti!B60*1000</f>
        <v>31.634313391607069</v>
      </c>
      <c r="I60" s="81">
        <f>dati!J60/quozienti!B60*1000</f>
        <v>25.050138116320429</v>
      </c>
      <c r="J60" s="81">
        <f>dati!K60/quozienti!B60*1000</f>
        <v>0.98384228251409545</v>
      </c>
      <c r="K60" s="81">
        <f>dati!L60/quozienti!B60*1000</f>
        <v>26.033980398834526</v>
      </c>
      <c r="L60" s="81">
        <f>dati!M60/quozienti!B60*1000</f>
        <v>5.6003329927725432</v>
      </c>
      <c r="M60" s="81">
        <f>dati!N60/quozienti!B60*1000</f>
        <v>4.7678510614144622</v>
      </c>
    </row>
    <row r="61" spans="1:13" x14ac:dyDescent="0.2">
      <c r="A61" s="84">
        <v>2012</v>
      </c>
      <c r="B61" s="83">
        <f>(dati!Q61*2-dati!N61)/2</f>
        <v>13256.5</v>
      </c>
      <c r="C61" s="81">
        <f>dati!D61/quozienti!B61*1000</f>
        <v>7.6189039339192091</v>
      </c>
      <c r="D61" s="81">
        <f>dati!E61/quozienti!B61*1000</f>
        <v>9.2784671670501258</v>
      </c>
      <c r="E61" s="81">
        <f>dati!F61/quozienti!B61*1000</f>
        <v>-1.6595632331309169</v>
      </c>
      <c r="F61" s="81">
        <f>dati!G61/quozienti!B61*1000</f>
        <v>22.102364877607211</v>
      </c>
      <c r="G61" s="81">
        <f>dati!H61/quozienti!B61*1000</f>
        <v>3.8471693131671256</v>
      </c>
      <c r="H61" s="81">
        <f>dati!I61/quozienti!B61*1000</f>
        <v>25.949534190774337</v>
      </c>
      <c r="I61" s="81">
        <f>dati!J61/quozienti!B61*1000</f>
        <v>21.348017953456793</v>
      </c>
      <c r="J61" s="81">
        <f>dati!K61/quozienti!B61*1000</f>
        <v>1.2069550786406669</v>
      </c>
      <c r="K61" s="81">
        <f>dati!L61/quozienti!B61*1000</f>
        <v>22.554973032097461</v>
      </c>
      <c r="L61" s="81">
        <f>dati!M61/quozienti!B61*1000</f>
        <v>3.3945611586768756</v>
      </c>
      <c r="M61" s="81">
        <f>dati!N61/quozienti!B61*1000</f>
        <v>1.7349979255459584</v>
      </c>
    </row>
    <row r="62" spans="1:13" ht="12" customHeight="1" x14ac:dyDescent="0.2">
      <c r="A62" s="84">
        <v>2013</v>
      </c>
      <c r="B62" s="83">
        <f>(dati!Q62*2-dati!N62)/2</f>
        <v>13287.5</v>
      </c>
      <c r="C62" s="81">
        <f>dati!D62/quozienti!B62*1000</f>
        <v>7.3000940733772337</v>
      </c>
      <c r="D62" s="81">
        <f>dati!E62/quozienti!B62*1000</f>
        <v>9.7836312323612429</v>
      </c>
      <c r="E62" s="81">
        <f>dati!F62/quozienti!B62*1000</f>
        <v>-2.4835371589840074</v>
      </c>
      <c r="F62" s="81">
        <f>dati!G62/quozienti!B62*1000</f>
        <v>19.717779868297271</v>
      </c>
      <c r="G62" s="81">
        <f>dati!H62/quozienti!B62*1000</f>
        <v>4.139228598306679</v>
      </c>
      <c r="H62" s="81">
        <f>dati!I62/quozienti!B62*1000</f>
        <v>23.857008466603954</v>
      </c>
      <c r="I62" s="81">
        <f>dati!J62/quozienti!B62*1000</f>
        <v>17.535277516462841</v>
      </c>
      <c r="J62" s="81">
        <f>dati!K62/quozienti!B62*1000</f>
        <v>0.90310442144873004</v>
      </c>
      <c r="K62" s="81">
        <f>dati!L62/quozienti!B62*1000</f>
        <v>18.438381937911572</v>
      </c>
      <c r="L62" s="81">
        <f>dati!M62/quozienti!B62*1000</f>
        <v>5.4186265286923803</v>
      </c>
      <c r="M62" s="81">
        <f>dati!N62/quozienti!B62*1000</f>
        <v>2.9350893697083724</v>
      </c>
    </row>
  </sheetData>
  <mergeCells count="7">
    <mergeCell ref="A1:J1"/>
    <mergeCell ref="K1:M1"/>
    <mergeCell ref="A3:A5"/>
    <mergeCell ref="B3:B5"/>
    <mergeCell ref="C3:E4"/>
    <mergeCell ref="F3:L4"/>
    <mergeCell ref="M3:M5"/>
  </mergeCells>
  <printOptions horizontalCentered="1" verticalCentered="1"/>
  <pageMargins left="1.1023622047244095" right="0.78740157480314965" top="0.26" bottom="0.23622047244094491" header="0.2362204724409449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N1"/>
  <sheetViews>
    <sheetView zoomScaleNormal="100" workbookViewId="0">
      <selection activeCell="A3" sqref="A3"/>
    </sheetView>
  </sheetViews>
  <sheetFormatPr defaultRowHeight="12.75" x14ac:dyDescent="0.2"/>
  <cols>
    <col min="1" max="10" width="8.7109375" customWidth="1"/>
  </cols>
  <sheetData>
    <row r="1" spans="1:14" s="1" customFormat="1" ht="26.1" customHeight="1" x14ac:dyDescent="0.2">
      <c r="A1" s="86" t="s">
        <v>29</v>
      </c>
      <c r="B1" s="86"/>
      <c r="C1" s="86"/>
      <c r="D1" s="86"/>
      <c r="E1" s="86"/>
      <c r="F1" s="86"/>
      <c r="G1" s="86"/>
      <c r="H1" s="87" t="str">
        <f>dati!B7</f>
        <v>Capo d'Orlando</v>
      </c>
      <c r="I1" s="87"/>
      <c r="J1" s="87"/>
      <c r="L1"/>
      <c r="M1"/>
      <c r="N1" s="88"/>
    </row>
  </sheetData>
  <mergeCells count="2">
    <mergeCell ref="A1:G1"/>
    <mergeCell ref="H1:J1"/>
  </mergeCells>
  <printOptions horizontalCentered="1" verticalCentered="1"/>
  <pageMargins left="0.47244094488188981" right="0.47244094488188981" top="1.2204724409448819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AX124"/>
  <sheetViews>
    <sheetView topLeftCell="A10" workbookViewId="0">
      <selection sqref="A1:J1"/>
    </sheetView>
  </sheetViews>
  <sheetFormatPr defaultRowHeight="12.75" x14ac:dyDescent="0.2"/>
  <cols>
    <col min="1" max="1" width="7.28515625" customWidth="1"/>
    <col min="2" max="2" width="13.28515625" customWidth="1"/>
    <col min="3" max="3" width="9.140625" style="5"/>
    <col min="4" max="5" width="8.28515625" customWidth="1"/>
    <col min="6" max="6" width="9.140625" style="6"/>
    <col min="13" max="14" width="9.140625" style="6"/>
  </cols>
  <sheetData>
    <row r="1" spans="1:50" s="1" customFormat="1" ht="23.25" customHeight="1" x14ac:dyDescent="0.2">
      <c r="A1" s="2" t="s">
        <v>30</v>
      </c>
      <c r="B1" s="2"/>
      <c r="C1" s="2"/>
      <c r="D1" s="2"/>
      <c r="E1" s="2"/>
      <c r="F1" s="2"/>
      <c r="G1" s="2"/>
      <c r="H1" s="2"/>
      <c r="I1" s="3" t="str">
        <f>+dati!I1</f>
        <v>Capo d'Orlando</v>
      </c>
      <c r="J1" s="4"/>
      <c r="K1" s="4"/>
      <c r="L1" s="4"/>
      <c r="M1" s="4"/>
      <c r="N1" s="4"/>
      <c r="O1" s="4"/>
    </row>
    <row r="2" spans="1:50" ht="5.25" customHeight="1" x14ac:dyDescent="0.2"/>
    <row r="3" spans="1:50" s="15" customFormat="1" ht="11.25" customHeight="1" x14ac:dyDescent="0.2">
      <c r="A3" s="7" t="s">
        <v>1</v>
      </c>
      <c r="B3" s="8" t="s">
        <v>2</v>
      </c>
      <c r="C3" s="8" t="s">
        <v>3</v>
      </c>
      <c r="D3" s="9" t="s">
        <v>4</v>
      </c>
      <c r="E3" s="10"/>
      <c r="F3" s="11"/>
      <c r="G3" s="9" t="s">
        <v>5</v>
      </c>
      <c r="H3" s="10"/>
      <c r="I3" s="10"/>
      <c r="J3" s="10"/>
      <c r="K3" s="10"/>
      <c r="L3" s="10"/>
      <c r="M3" s="11"/>
      <c r="N3" s="12" t="s">
        <v>6</v>
      </c>
      <c r="O3" s="89" t="s">
        <v>7</v>
      </c>
    </row>
    <row r="4" spans="1:50" s="15" customFormat="1" ht="26.25" customHeight="1" x14ac:dyDescent="0.2">
      <c r="A4" s="16"/>
      <c r="B4" s="17"/>
      <c r="C4" s="17"/>
      <c r="D4" s="18"/>
      <c r="E4" s="19"/>
      <c r="F4" s="20"/>
      <c r="G4" s="18"/>
      <c r="H4" s="19"/>
      <c r="I4" s="19"/>
      <c r="J4" s="19"/>
      <c r="K4" s="19"/>
      <c r="L4" s="19"/>
      <c r="M4" s="20"/>
      <c r="N4" s="21"/>
      <c r="O4" s="90"/>
    </row>
    <row r="5" spans="1:50" s="15" customFormat="1" ht="33.75" x14ac:dyDescent="0.2">
      <c r="A5" s="24"/>
      <c r="B5" s="25"/>
      <c r="C5" s="25"/>
      <c r="D5" s="26" t="s">
        <v>8</v>
      </c>
      <c r="E5" s="26" t="s">
        <v>9</v>
      </c>
      <c r="F5" s="27" t="s">
        <v>10</v>
      </c>
      <c r="G5" s="28" t="s">
        <v>11</v>
      </c>
      <c r="H5" s="28" t="s">
        <v>12</v>
      </c>
      <c r="I5" s="29" t="s">
        <v>13</v>
      </c>
      <c r="J5" s="28" t="s">
        <v>14</v>
      </c>
      <c r="K5" s="28" t="s">
        <v>15</v>
      </c>
      <c r="L5" s="29" t="s">
        <v>16</v>
      </c>
      <c r="M5" s="27" t="s">
        <v>17</v>
      </c>
      <c r="N5" s="30"/>
      <c r="O5" s="91"/>
    </row>
    <row r="6" spans="1:50" s="15" customFormat="1" ht="5.25" customHeight="1" x14ac:dyDescent="0.2">
      <c r="B6" s="32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50" s="15" customFormat="1" ht="11.25" x14ac:dyDescent="0.2">
      <c r="A7" s="37">
        <f>+dati!A7</f>
        <v>83009</v>
      </c>
      <c r="B7" s="37" t="str">
        <f>+dati!B7</f>
        <v>Capo d'Orlando</v>
      </c>
      <c r="C7" s="33">
        <v>1960</v>
      </c>
      <c r="D7" s="39">
        <f>SUM(dati!D7:D11)/5</f>
        <v>179.1</v>
      </c>
      <c r="E7" s="39">
        <f>SUM(dati!E7:E11)/5</f>
        <v>67.900000000000006</v>
      </c>
      <c r="F7" s="39">
        <f>SUM(dati!F7:F11)/5</f>
        <v>111.2</v>
      </c>
      <c r="G7" s="39">
        <f>SUM(dati!G7:G11)/5</f>
        <v>282.3</v>
      </c>
      <c r="H7" s="39">
        <f>SUM(dati!H7:H11)/5</f>
        <v>8.1999999999999993</v>
      </c>
      <c r="I7" s="39">
        <f>SUM(dati!I7:I11)/5</f>
        <v>290.5</v>
      </c>
      <c r="J7" s="39">
        <f>SUM(dati!J7:J11)/5</f>
        <v>266.5</v>
      </c>
      <c r="K7" s="39">
        <f>SUM(dati!K7:K11)/5</f>
        <v>32</v>
      </c>
      <c r="L7" s="39">
        <f>SUM(dati!L7:L11)/5</f>
        <v>298.5</v>
      </c>
      <c r="M7" s="39">
        <f>SUM(dati!M7:M11)/5</f>
        <v>-8</v>
      </c>
      <c r="N7" s="39">
        <f>SUM(dati!N7:N11)/5</f>
        <v>103.2</v>
      </c>
      <c r="O7" s="39">
        <f>SUM(dati!Q7:Q11)/5</f>
        <v>8713.4</v>
      </c>
      <c r="P7" s="40"/>
      <c r="S7" s="37"/>
      <c r="T7" s="38"/>
      <c r="U7" s="33"/>
      <c r="V7" s="39"/>
      <c r="W7" s="39"/>
      <c r="X7" s="35"/>
      <c r="Y7" s="35"/>
      <c r="Z7" s="35"/>
      <c r="AA7" s="35"/>
      <c r="AB7" s="35"/>
      <c r="AC7" s="35"/>
      <c r="AD7" s="35"/>
      <c r="AE7" s="35"/>
      <c r="AF7" s="35"/>
      <c r="AG7" s="39"/>
      <c r="AH7" s="39"/>
      <c r="AI7" s="39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</row>
    <row r="8" spans="1:50" s="15" customFormat="1" ht="11.25" x14ac:dyDescent="0.2">
      <c r="A8" s="37">
        <f>+A7</f>
        <v>83009</v>
      </c>
      <c r="B8" s="37" t="str">
        <f>+dati!B8</f>
        <v>Capo d'Orlando</v>
      </c>
      <c r="C8" s="33">
        <v>1961</v>
      </c>
      <c r="D8" s="39">
        <f>SUM(dati!D8:D12)/5</f>
        <v>183.5</v>
      </c>
      <c r="E8" s="39">
        <f>SUM(dati!E8:E12)/5</f>
        <v>71.099999999999994</v>
      </c>
      <c r="F8" s="39">
        <f>SUM(dati!F8:F12)/5</f>
        <v>112.4</v>
      </c>
      <c r="G8" s="39">
        <f>SUM(dati!G8:G12)/5</f>
        <v>278.10000000000002</v>
      </c>
      <c r="H8" s="39">
        <f>SUM(dati!H8:H12)/5</f>
        <v>11.8</v>
      </c>
      <c r="I8" s="39">
        <f>SUM(dati!I8:I12)/5</f>
        <v>289.89999999999998</v>
      </c>
      <c r="J8" s="39">
        <f>SUM(dati!J8:J12)/5</f>
        <v>255.9</v>
      </c>
      <c r="K8" s="39">
        <f>SUM(dati!K8:K12)/5</f>
        <v>46.6</v>
      </c>
      <c r="L8" s="39">
        <f>SUM(dati!L8:L12)/5</f>
        <v>302.5</v>
      </c>
      <c r="M8" s="39">
        <f>SUM(dati!M8:M12)/5</f>
        <v>-12.6</v>
      </c>
      <c r="N8" s="39">
        <f>SUM(dati!N8:N12)/5</f>
        <v>99.8</v>
      </c>
      <c r="O8" s="39">
        <f>SUM(dati!Q8:Q12)/5</f>
        <v>8725.4</v>
      </c>
      <c r="P8" s="40"/>
      <c r="S8" s="37"/>
      <c r="T8" s="38"/>
      <c r="U8" s="33"/>
      <c r="V8" s="39"/>
      <c r="W8" s="39"/>
      <c r="X8" s="35"/>
      <c r="Y8" s="35"/>
      <c r="Z8" s="35"/>
      <c r="AA8" s="35"/>
      <c r="AB8" s="35"/>
      <c r="AC8" s="35"/>
      <c r="AD8" s="35"/>
      <c r="AE8" s="35"/>
      <c r="AF8" s="35"/>
      <c r="AG8" s="39"/>
      <c r="AH8" s="39"/>
      <c r="AI8" s="39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</row>
    <row r="9" spans="1:50" s="15" customFormat="1" ht="11.25" x14ac:dyDescent="0.2">
      <c r="A9" s="37">
        <f t="shared" ref="A9:A58" si="0">+A8</f>
        <v>83009</v>
      </c>
      <c r="B9" s="37" t="str">
        <f>+dati!B9</f>
        <v>Capo d'Orlando</v>
      </c>
      <c r="C9" s="33">
        <v>1962</v>
      </c>
      <c r="D9" s="39">
        <f>SUM(dati!D9:D13)/5</f>
        <v>187.3</v>
      </c>
      <c r="E9" s="39">
        <f>SUM(dati!E9:E13)/5</f>
        <v>72.900000000000006</v>
      </c>
      <c r="F9" s="39">
        <f>SUM(dati!F9:F13)/5</f>
        <v>114.4</v>
      </c>
      <c r="G9" s="39">
        <f>SUM(dati!G9:G13)/5</f>
        <v>265.10000000000002</v>
      </c>
      <c r="H9" s="39">
        <f>SUM(dati!H9:H13)/5</f>
        <v>13.6</v>
      </c>
      <c r="I9" s="39">
        <f>SUM(dati!I9:I13)/5</f>
        <v>278.7</v>
      </c>
      <c r="J9" s="39">
        <f>SUM(dati!J9:J13)/5</f>
        <v>248.3</v>
      </c>
      <c r="K9" s="39">
        <f>SUM(dati!K9:K13)/5</f>
        <v>38</v>
      </c>
      <c r="L9" s="39">
        <f>SUM(dati!L9:L13)/5</f>
        <v>286.3</v>
      </c>
      <c r="M9" s="39">
        <f>SUM(dati!M9:M13)/5</f>
        <v>-7.6</v>
      </c>
      <c r="N9" s="39">
        <f>SUM(dati!N9:N13)/5</f>
        <v>106.8</v>
      </c>
      <c r="O9" s="39">
        <f>SUM(dati!Q9:Q13)/5</f>
        <v>8744.4</v>
      </c>
      <c r="P9" s="40"/>
      <c r="S9" s="37"/>
      <c r="T9" s="38"/>
      <c r="U9" s="33"/>
      <c r="V9" s="39"/>
      <c r="W9" s="39"/>
      <c r="X9" s="35"/>
      <c r="Y9" s="35"/>
      <c r="Z9" s="35"/>
      <c r="AA9" s="35"/>
      <c r="AB9" s="35"/>
      <c r="AC9" s="35"/>
      <c r="AD9" s="35"/>
      <c r="AE9" s="35"/>
      <c r="AF9" s="35"/>
      <c r="AG9" s="39"/>
      <c r="AH9" s="39"/>
      <c r="AI9" s="39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s="15" customFormat="1" ht="11.25" x14ac:dyDescent="0.2">
      <c r="A10" s="37">
        <f t="shared" si="0"/>
        <v>83009</v>
      </c>
      <c r="B10" s="37" t="str">
        <f>+dati!B10</f>
        <v>Capo d'Orlando</v>
      </c>
      <c r="C10" s="33">
        <v>1963</v>
      </c>
      <c r="D10" s="39">
        <f>SUM(dati!D10:D14)/5</f>
        <v>185.1</v>
      </c>
      <c r="E10" s="39">
        <f>SUM(dati!E10:E14)/5</f>
        <v>75.5</v>
      </c>
      <c r="F10" s="39">
        <f>SUM(dati!F10:F14)/5</f>
        <v>109.6</v>
      </c>
      <c r="G10" s="39">
        <f>SUM(dati!G10:G14)/5</f>
        <v>249.5</v>
      </c>
      <c r="H10" s="39">
        <f>SUM(dati!H10:H14)/5</f>
        <v>12.8</v>
      </c>
      <c r="I10" s="39">
        <f>SUM(dati!I10:I14)/5</f>
        <v>262.3</v>
      </c>
      <c r="J10" s="39">
        <f>SUM(dati!J10:J14)/5</f>
        <v>238.3</v>
      </c>
      <c r="K10" s="39">
        <f>SUM(dati!K10:K14)/5</f>
        <v>43.6</v>
      </c>
      <c r="L10" s="39">
        <f>SUM(dati!L10:L14)/5</f>
        <v>281.89999999999998</v>
      </c>
      <c r="M10" s="39">
        <f>SUM(dati!M10:M14)/5</f>
        <v>-19.600000000000001</v>
      </c>
      <c r="N10" s="39">
        <f>SUM(dati!N10:N14)/5</f>
        <v>90</v>
      </c>
      <c r="O10" s="39">
        <f>SUM(dati!Q10:Q14)/5</f>
        <v>8746.6</v>
      </c>
      <c r="P10" s="40"/>
      <c r="S10" s="37"/>
      <c r="T10" s="38"/>
      <c r="U10" s="33"/>
      <c r="V10" s="39"/>
      <c r="W10" s="39"/>
      <c r="X10" s="35"/>
      <c r="Y10" s="35"/>
      <c r="Z10" s="35"/>
      <c r="AA10" s="35"/>
      <c r="AB10" s="35"/>
      <c r="AC10" s="35"/>
      <c r="AD10" s="35"/>
      <c r="AE10" s="35"/>
      <c r="AF10" s="35"/>
      <c r="AG10" s="39"/>
      <c r="AH10" s="39"/>
      <c r="AI10" s="39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1:50" s="15" customFormat="1" ht="11.25" x14ac:dyDescent="0.2">
      <c r="A11" s="37">
        <f t="shared" si="0"/>
        <v>83009</v>
      </c>
      <c r="B11" s="37" t="str">
        <f>+dati!B11</f>
        <v>Capo d'Orlando</v>
      </c>
      <c r="C11" s="33">
        <v>1964</v>
      </c>
      <c r="D11" s="39">
        <f>SUM(dati!D11:D15)/5</f>
        <v>184.6</v>
      </c>
      <c r="E11" s="39">
        <f>SUM(dati!E11:E15)/5</f>
        <v>74.599999999999994</v>
      </c>
      <c r="F11" s="39">
        <f>SUM(dati!F11:F15)/5</f>
        <v>110</v>
      </c>
      <c r="G11" s="39">
        <f>SUM(dati!G11:G15)/5</f>
        <v>236.8</v>
      </c>
      <c r="H11" s="39">
        <f>SUM(dati!H11:H15)/5</f>
        <v>14.6</v>
      </c>
      <c r="I11" s="39">
        <f>SUM(dati!I11:I15)/5</f>
        <v>251.4</v>
      </c>
      <c r="J11" s="39">
        <f>SUM(dati!J11:J15)/5</f>
        <v>228.6</v>
      </c>
      <c r="K11" s="39">
        <f>SUM(dati!K11:K15)/5</f>
        <v>67</v>
      </c>
      <c r="L11" s="39">
        <f>SUM(dati!L11:L15)/5</f>
        <v>295.60000000000002</v>
      </c>
      <c r="M11" s="39">
        <f>SUM(dati!M11:M15)/5</f>
        <v>-44.2</v>
      </c>
      <c r="N11" s="39">
        <f>SUM(dati!N11:N15)/5</f>
        <v>65.8</v>
      </c>
      <c r="O11" s="39">
        <f>SUM(dati!Q11:Q15)/5</f>
        <v>8812.4</v>
      </c>
      <c r="P11" s="40"/>
      <c r="S11" s="37"/>
      <c r="T11" s="38"/>
      <c r="U11" s="33"/>
      <c r="V11" s="39"/>
      <c r="W11" s="39"/>
      <c r="X11" s="35"/>
      <c r="Y11" s="35"/>
      <c r="Z11" s="35"/>
      <c r="AA11" s="35"/>
      <c r="AB11" s="35"/>
      <c r="AC11" s="35"/>
      <c r="AD11" s="35"/>
      <c r="AE11" s="35"/>
      <c r="AF11" s="35"/>
      <c r="AG11" s="39"/>
      <c r="AH11" s="39"/>
      <c r="AI11" s="39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1:50" s="15" customFormat="1" ht="11.25" x14ac:dyDescent="0.2">
      <c r="A12" s="37">
        <f t="shared" si="0"/>
        <v>83009</v>
      </c>
      <c r="B12" s="37" t="str">
        <f>+dati!B12</f>
        <v>Capo d'Orlando</v>
      </c>
      <c r="C12" s="33">
        <v>1965</v>
      </c>
      <c r="D12" s="39">
        <f>SUM(dati!D12:D16)/5</f>
        <v>174.2</v>
      </c>
      <c r="E12" s="39">
        <f>SUM(dati!E12:E16)/5</f>
        <v>75.8</v>
      </c>
      <c r="F12" s="39">
        <f>SUM(dati!F12:F16)/5</f>
        <v>98.4</v>
      </c>
      <c r="G12" s="39">
        <f>SUM(dati!G12:G16)/5</f>
        <v>229.8</v>
      </c>
      <c r="H12" s="39">
        <f>SUM(dati!H12:H16)/5</f>
        <v>18.600000000000001</v>
      </c>
      <c r="I12" s="39">
        <f>SUM(dati!I12:I16)/5</f>
        <v>248.4</v>
      </c>
      <c r="J12" s="39">
        <f>SUM(dati!J12:J16)/5</f>
        <v>208.6</v>
      </c>
      <c r="K12" s="39">
        <f>SUM(dati!K12:K16)/5</f>
        <v>84</v>
      </c>
      <c r="L12" s="39">
        <f>SUM(dati!L12:L16)/5</f>
        <v>292.60000000000002</v>
      </c>
      <c r="M12" s="39">
        <f>SUM(dati!M12:M16)/5</f>
        <v>-44.2</v>
      </c>
      <c r="N12" s="39">
        <f>SUM(dati!N12:N16)/5</f>
        <v>54.2</v>
      </c>
      <c r="O12" s="39">
        <f>SUM(dati!Q12:Q16)/5</f>
        <v>8866.6</v>
      </c>
      <c r="P12" s="40"/>
      <c r="S12" s="37"/>
      <c r="T12" s="38"/>
      <c r="U12" s="33"/>
      <c r="V12" s="39"/>
      <c r="W12" s="39"/>
      <c r="X12" s="35"/>
      <c r="Y12" s="35"/>
      <c r="Z12" s="35"/>
      <c r="AA12" s="35"/>
      <c r="AB12" s="35"/>
      <c r="AC12" s="35"/>
      <c r="AD12" s="35"/>
      <c r="AE12" s="35"/>
      <c r="AF12" s="35"/>
      <c r="AG12" s="39"/>
      <c r="AH12" s="39"/>
      <c r="AI12" s="39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</row>
    <row r="13" spans="1:50" s="15" customFormat="1" ht="11.25" x14ac:dyDescent="0.2">
      <c r="A13" s="37">
        <f t="shared" si="0"/>
        <v>83009</v>
      </c>
      <c r="B13" s="37" t="str">
        <f>+dati!B13</f>
        <v>Capo d'Orlando</v>
      </c>
      <c r="C13" s="33">
        <v>1966</v>
      </c>
      <c r="D13" s="39">
        <f>SUM(dati!D13:D17)/5</f>
        <v>175</v>
      </c>
      <c r="E13" s="39">
        <f>SUM(dati!E13:E17)/5</f>
        <v>74.2</v>
      </c>
      <c r="F13" s="39">
        <f>SUM(dati!F13:F17)/5</f>
        <v>100.8</v>
      </c>
      <c r="G13" s="39">
        <f>SUM(dati!G13:G17)/5</f>
        <v>242</v>
      </c>
      <c r="H13" s="39">
        <f>SUM(dati!H13:H17)/5</f>
        <v>18.8</v>
      </c>
      <c r="I13" s="39">
        <f>SUM(dati!I13:I17)/5</f>
        <v>260.8</v>
      </c>
      <c r="J13" s="39">
        <f>SUM(dati!J13:J17)/5</f>
        <v>206</v>
      </c>
      <c r="K13" s="39">
        <f>SUM(dati!K13:K17)/5</f>
        <v>81.400000000000006</v>
      </c>
      <c r="L13" s="39">
        <f>SUM(dati!L13:L17)/5</f>
        <v>287.39999999999998</v>
      </c>
      <c r="M13" s="39">
        <f>SUM(dati!M13:M17)/5</f>
        <v>-26.6</v>
      </c>
      <c r="N13" s="39">
        <f>SUM(dati!N13:N17)/5</f>
        <v>74.2</v>
      </c>
      <c r="O13" s="39">
        <f>SUM(dati!Q13:Q17)/5</f>
        <v>8940.7999999999993</v>
      </c>
      <c r="P13" s="40"/>
      <c r="S13" s="37"/>
      <c r="T13" s="38"/>
      <c r="U13" s="33"/>
      <c r="V13" s="39"/>
      <c r="W13" s="39"/>
      <c r="X13" s="35"/>
      <c r="Y13" s="35"/>
      <c r="Z13" s="35"/>
      <c r="AA13" s="35"/>
      <c r="AB13" s="35"/>
      <c r="AC13" s="35"/>
      <c r="AD13" s="35"/>
      <c r="AE13" s="35"/>
      <c r="AF13" s="35"/>
      <c r="AG13" s="39"/>
      <c r="AH13" s="39"/>
      <c r="AI13" s="39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s="15" customFormat="1" ht="11.25" x14ac:dyDescent="0.2">
      <c r="A14" s="37">
        <f t="shared" si="0"/>
        <v>83009</v>
      </c>
      <c r="B14" s="37" t="str">
        <f>+dati!B14</f>
        <v>Capo d'Orlando</v>
      </c>
      <c r="C14" s="33">
        <v>1967</v>
      </c>
      <c r="D14" s="39">
        <f>SUM(dati!D14:D18)/5</f>
        <v>172.8</v>
      </c>
      <c r="E14" s="39">
        <f>SUM(dati!E14:E18)/5</f>
        <v>76.2</v>
      </c>
      <c r="F14" s="39">
        <f>SUM(dati!F14:F18)/5</f>
        <v>96.6</v>
      </c>
      <c r="G14" s="39">
        <f>SUM(dati!G14:G18)/5</f>
        <v>259.8</v>
      </c>
      <c r="H14" s="39">
        <f>SUM(dati!H14:H18)/5</f>
        <v>24.6</v>
      </c>
      <c r="I14" s="39">
        <f>SUM(dati!I14:I18)/5</f>
        <v>284.39999999999998</v>
      </c>
      <c r="J14" s="39">
        <f>SUM(dati!J14:J18)/5</f>
        <v>226</v>
      </c>
      <c r="K14" s="39">
        <f>SUM(dati!K14:K18)/5</f>
        <v>81.8</v>
      </c>
      <c r="L14" s="39">
        <f>SUM(dati!L14:L18)/5</f>
        <v>307.8</v>
      </c>
      <c r="M14" s="39">
        <f>SUM(dati!M14:M18)/5</f>
        <v>-23.4</v>
      </c>
      <c r="N14" s="39">
        <f>SUM(dati!N14:N18)/5</f>
        <v>73.2</v>
      </c>
      <c r="O14" s="39">
        <f>SUM(dati!Q14:Q18)/5</f>
        <v>9014</v>
      </c>
      <c r="P14" s="40"/>
      <c r="S14" s="37"/>
      <c r="T14" s="38"/>
      <c r="U14" s="33"/>
      <c r="V14" s="39"/>
      <c r="W14" s="39"/>
      <c r="X14" s="35"/>
      <c r="Y14" s="35"/>
      <c r="Z14" s="35"/>
      <c r="AA14" s="35"/>
      <c r="AB14" s="35"/>
      <c r="AC14" s="35"/>
      <c r="AD14" s="35"/>
      <c r="AE14" s="35"/>
      <c r="AF14" s="35"/>
      <c r="AG14" s="39"/>
      <c r="AH14" s="39"/>
      <c r="AI14" s="39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</row>
    <row r="15" spans="1:50" s="15" customFormat="1" ht="11.25" x14ac:dyDescent="0.2">
      <c r="A15" s="37">
        <f t="shared" si="0"/>
        <v>83009</v>
      </c>
      <c r="B15" s="37" t="str">
        <f>+dati!B15</f>
        <v>Capo d'Orlando</v>
      </c>
      <c r="C15" s="33">
        <v>1968</v>
      </c>
      <c r="D15" s="39">
        <f>SUM(dati!D15:D19)/5</f>
        <v>164.8</v>
      </c>
      <c r="E15" s="39">
        <f>SUM(dati!E15:E19)/5</f>
        <v>79.2</v>
      </c>
      <c r="F15" s="39">
        <f>SUM(dati!F15:F19)/5</f>
        <v>85.6</v>
      </c>
      <c r="G15" s="39">
        <f>SUM(dati!G15:G19)/5</f>
        <v>284.8</v>
      </c>
      <c r="H15" s="39">
        <f>SUM(dati!H15:H19)/5</f>
        <v>30.2</v>
      </c>
      <c r="I15" s="39">
        <f>SUM(dati!I15:I19)/5</f>
        <v>315</v>
      </c>
      <c r="J15" s="39">
        <f>SUM(dati!J15:J19)/5</f>
        <v>233.6</v>
      </c>
      <c r="K15" s="39">
        <f>SUM(dati!K15:K19)/5</f>
        <v>87.2</v>
      </c>
      <c r="L15" s="39">
        <f>SUM(dati!L15:L19)/5</f>
        <v>320.8</v>
      </c>
      <c r="M15" s="39">
        <f>SUM(dati!M15:M19)/5</f>
        <v>-5.8</v>
      </c>
      <c r="N15" s="39">
        <f>SUM(dati!N15:N19)/5</f>
        <v>79.8</v>
      </c>
      <c r="O15" s="39">
        <f>SUM(dati!Q15:Q19)/5</f>
        <v>9093.7999999999993</v>
      </c>
      <c r="P15" s="40"/>
      <c r="S15" s="37"/>
      <c r="T15" s="38"/>
      <c r="U15" s="33"/>
      <c r="V15" s="39"/>
      <c r="W15" s="39"/>
      <c r="X15" s="35"/>
      <c r="Y15" s="35"/>
      <c r="Z15" s="35"/>
      <c r="AA15" s="35"/>
      <c r="AB15" s="35"/>
      <c r="AC15" s="35"/>
      <c r="AD15" s="35"/>
      <c r="AE15" s="35"/>
      <c r="AF15" s="35"/>
      <c r="AG15" s="39"/>
      <c r="AH15" s="39"/>
      <c r="AI15" s="39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</row>
    <row r="16" spans="1:50" s="15" customFormat="1" ht="11.25" x14ac:dyDescent="0.2">
      <c r="A16" s="37">
        <f t="shared" si="0"/>
        <v>83009</v>
      </c>
      <c r="B16" s="37" t="str">
        <f>+dati!B16</f>
        <v>Capo d'Orlando</v>
      </c>
      <c r="C16" s="33">
        <v>1969</v>
      </c>
      <c r="D16" s="39">
        <f>SUM(dati!D16:D20)/5</f>
        <v>161.6</v>
      </c>
      <c r="E16" s="39">
        <f>SUM(dati!E16:E20)/5</f>
        <v>84</v>
      </c>
      <c r="F16" s="39">
        <f>SUM(dati!F16:F20)/5</f>
        <v>77.599999999999994</v>
      </c>
      <c r="G16" s="39">
        <f>SUM(dati!G16:G20)/5</f>
        <v>294</v>
      </c>
      <c r="H16" s="39">
        <f>SUM(dati!H16:H20)/5</f>
        <v>33.200000000000003</v>
      </c>
      <c r="I16" s="39">
        <f>SUM(dati!I16:I20)/5</f>
        <v>327.2</v>
      </c>
      <c r="J16" s="39">
        <f>SUM(dati!J16:J20)/5</f>
        <v>229</v>
      </c>
      <c r="K16" s="39">
        <f>SUM(dati!K16:K20)/5</f>
        <v>63.4</v>
      </c>
      <c r="L16" s="39">
        <f>SUM(dati!L16:L20)/5</f>
        <v>292.39999999999998</v>
      </c>
      <c r="M16" s="39">
        <f>SUM(dati!M16:M20)/5</f>
        <v>34.799999999999997</v>
      </c>
      <c r="N16" s="39">
        <f>SUM(dati!N16:N20)/5</f>
        <v>112.4</v>
      </c>
      <c r="O16" s="39">
        <f>SUM(dati!Q16:Q20)/5</f>
        <v>9182.4</v>
      </c>
      <c r="P16" s="40"/>
      <c r="S16" s="37"/>
      <c r="T16" s="38"/>
      <c r="U16" s="33"/>
      <c r="V16" s="39"/>
      <c r="W16" s="39"/>
      <c r="X16" s="35"/>
      <c r="Y16" s="35"/>
      <c r="Z16" s="35"/>
      <c r="AA16" s="35"/>
      <c r="AB16" s="35"/>
      <c r="AC16" s="35"/>
      <c r="AD16" s="35"/>
      <c r="AE16" s="35"/>
      <c r="AF16" s="35"/>
      <c r="AG16" s="39"/>
      <c r="AH16" s="39"/>
      <c r="AI16" s="39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  <row r="17" spans="1:50" s="15" customFormat="1" ht="11.25" x14ac:dyDescent="0.2">
      <c r="A17" s="37">
        <f t="shared" si="0"/>
        <v>83009</v>
      </c>
      <c r="B17" s="37" t="str">
        <f>+dati!B17</f>
        <v>Capo d'Orlando</v>
      </c>
      <c r="C17" s="33">
        <v>1970</v>
      </c>
      <c r="D17" s="39">
        <f>SUM(dati!D17:D21)/5</f>
        <v>163</v>
      </c>
      <c r="E17" s="39">
        <f>SUM(dati!E17:E21)/5</f>
        <v>87.6</v>
      </c>
      <c r="F17" s="39">
        <f>SUM(dati!F17:F21)/5</f>
        <v>75.400000000000006</v>
      </c>
      <c r="G17" s="39">
        <f>SUM(dati!G17:G21)/5</f>
        <v>304.2</v>
      </c>
      <c r="H17" s="39">
        <f>SUM(dati!H17:H21)/5</f>
        <v>41.8</v>
      </c>
      <c r="I17" s="39">
        <f>SUM(dati!I17:I21)/5</f>
        <v>346</v>
      </c>
      <c r="J17" s="39">
        <f>SUM(dati!J17:J21)/5</f>
        <v>256</v>
      </c>
      <c r="K17" s="39">
        <f>SUM(dati!K17:K21)/5</f>
        <v>44</v>
      </c>
      <c r="L17" s="39">
        <f>SUM(dati!L17:L21)/5</f>
        <v>300</v>
      </c>
      <c r="M17" s="39">
        <f>SUM(dati!M17:M21)/5</f>
        <v>46</v>
      </c>
      <c r="N17" s="39">
        <f>SUM(dati!N17:N21)/5</f>
        <v>121.4</v>
      </c>
      <c r="O17" s="39">
        <f>SUM(dati!Q17:Q21)/5</f>
        <v>9280</v>
      </c>
      <c r="P17" s="40"/>
      <c r="S17" s="37"/>
      <c r="T17" s="38"/>
      <c r="U17" s="33"/>
      <c r="V17" s="39"/>
      <c r="W17" s="39"/>
      <c r="X17" s="35"/>
      <c r="Y17" s="35"/>
      <c r="Z17" s="35"/>
      <c r="AA17" s="35"/>
      <c r="AB17" s="35"/>
      <c r="AC17" s="35"/>
      <c r="AD17" s="35"/>
      <c r="AE17" s="35"/>
      <c r="AF17" s="35"/>
      <c r="AG17" s="39"/>
      <c r="AH17" s="39"/>
      <c r="AI17" s="39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</row>
    <row r="18" spans="1:50" s="15" customFormat="1" ht="11.25" x14ac:dyDescent="0.2">
      <c r="A18" s="37">
        <f t="shared" si="0"/>
        <v>83009</v>
      </c>
      <c r="B18" s="37" t="str">
        <f>+dati!B18</f>
        <v>Capo d'Orlando</v>
      </c>
      <c r="C18" s="33">
        <v>1971</v>
      </c>
      <c r="D18" s="39">
        <f>SUM(dati!D18:D22)/5</f>
        <v>159.80000000000001</v>
      </c>
      <c r="E18" s="39">
        <f>SUM(dati!E18:E22)/5</f>
        <v>87.8</v>
      </c>
      <c r="F18" s="39">
        <f>SUM(dati!F18:F22)/5</f>
        <v>72</v>
      </c>
      <c r="G18" s="39">
        <f>SUM(dati!G18:G22)/5</f>
        <v>309.2</v>
      </c>
      <c r="H18" s="39">
        <f>SUM(dati!H18:H22)/5</f>
        <v>44.2</v>
      </c>
      <c r="I18" s="39">
        <f>SUM(dati!I18:I22)/5</f>
        <v>353.4</v>
      </c>
      <c r="J18" s="39">
        <f>SUM(dati!J18:J22)/5</f>
        <v>266</v>
      </c>
      <c r="K18" s="39">
        <f>SUM(dati!K18:K22)/5</f>
        <v>26</v>
      </c>
      <c r="L18" s="39">
        <f>SUM(dati!L18:L22)/5</f>
        <v>292</v>
      </c>
      <c r="M18" s="39">
        <f>SUM(dati!M18:M22)/5</f>
        <v>61.4</v>
      </c>
      <c r="N18" s="39">
        <f>SUM(dati!N18:N22)/5</f>
        <v>133.4</v>
      </c>
      <c r="O18" s="39">
        <f>SUM(dati!Q18:Q22)/5</f>
        <v>9389.6</v>
      </c>
      <c r="P18" s="40"/>
      <c r="S18" s="37"/>
      <c r="T18" s="38"/>
      <c r="U18" s="33"/>
      <c r="V18" s="39"/>
      <c r="W18" s="39"/>
      <c r="X18" s="35"/>
      <c r="Y18" s="35"/>
      <c r="Z18" s="35"/>
      <c r="AA18" s="35"/>
      <c r="AB18" s="35"/>
      <c r="AC18" s="35"/>
      <c r="AD18" s="35"/>
      <c r="AE18" s="35"/>
      <c r="AF18" s="35"/>
      <c r="AG18" s="39"/>
      <c r="AH18" s="39"/>
      <c r="AI18" s="39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</row>
    <row r="19" spans="1:50" s="15" customFormat="1" ht="11.25" x14ac:dyDescent="0.2">
      <c r="A19" s="37">
        <f t="shared" si="0"/>
        <v>83009</v>
      </c>
      <c r="B19" s="37" t="str">
        <f>+dati!B19</f>
        <v>Capo d'Orlando</v>
      </c>
      <c r="C19" s="33">
        <v>1972</v>
      </c>
      <c r="D19" s="39">
        <f>SUM(dati!D19:D23)/5</f>
        <v>166.6</v>
      </c>
      <c r="E19" s="39">
        <f>SUM(dati!E19:E23)/5</f>
        <v>90.4</v>
      </c>
      <c r="F19" s="39">
        <f>SUM(dati!F19:F23)/5</f>
        <v>76.2</v>
      </c>
      <c r="G19" s="39">
        <f>SUM(dati!G19:G23)/5</f>
        <v>314.39999999999998</v>
      </c>
      <c r="H19" s="39">
        <f>SUM(dati!H19:H23)/5</f>
        <v>42.8</v>
      </c>
      <c r="I19" s="39">
        <f>SUM(dati!I19:I23)/5</f>
        <v>357.2</v>
      </c>
      <c r="J19" s="39">
        <f>SUM(dati!J19:J23)/5</f>
        <v>264.2</v>
      </c>
      <c r="K19" s="39">
        <f>SUM(dati!K19:K23)/5</f>
        <v>19.399999999999999</v>
      </c>
      <c r="L19" s="39">
        <f>SUM(dati!L19:L23)/5</f>
        <v>283.60000000000002</v>
      </c>
      <c r="M19" s="39">
        <f>SUM(dati!M19:M23)/5</f>
        <v>73.599999999999994</v>
      </c>
      <c r="N19" s="39">
        <f>SUM(dati!N19:N23)/5</f>
        <v>149.80000000000001</v>
      </c>
      <c r="O19" s="39">
        <f>SUM(dati!Q19:Q23)/5</f>
        <v>9515.6</v>
      </c>
      <c r="P19" s="40"/>
      <c r="S19" s="37"/>
      <c r="T19" s="38"/>
      <c r="U19" s="33"/>
      <c r="V19" s="39"/>
      <c r="W19" s="39"/>
      <c r="X19" s="35"/>
      <c r="Y19" s="35"/>
      <c r="Z19" s="35"/>
      <c r="AA19" s="35"/>
      <c r="AB19" s="35"/>
      <c r="AC19" s="35"/>
      <c r="AD19" s="35"/>
      <c r="AE19" s="35"/>
      <c r="AF19" s="35"/>
      <c r="AG19" s="39"/>
      <c r="AH19" s="39"/>
      <c r="AI19" s="39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s="15" customFormat="1" ht="11.25" x14ac:dyDescent="0.2">
      <c r="A20" s="37">
        <f t="shared" si="0"/>
        <v>83009</v>
      </c>
      <c r="B20" s="37" t="str">
        <f>+dati!B20</f>
        <v>Capo d'Orlando</v>
      </c>
      <c r="C20" s="33">
        <v>1973</v>
      </c>
      <c r="D20" s="39">
        <f>SUM(dati!D20:D24)/5</f>
        <v>169.4</v>
      </c>
      <c r="E20" s="39">
        <f>SUM(dati!E20:E24)/5</f>
        <v>91.2</v>
      </c>
      <c r="F20" s="39">
        <f>SUM(dati!F20:F24)/5</f>
        <v>78.2</v>
      </c>
      <c r="G20" s="39">
        <f>SUM(dati!G20:G24)/5</f>
        <v>302.39999999999998</v>
      </c>
      <c r="H20" s="39">
        <f>SUM(dati!H20:H24)/5</f>
        <v>44.6</v>
      </c>
      <c r="I20" s="39">
        <f>SUM(dati!I20:I24)/5</f>
        <v>347</v>
      </c>
      <c r="J20" s="39">
        <f>SUM(dati!J20:J24)/5</f>
        <v>264.8</v>
      </c>
      <c r="K20" s="39">
        <f>SUM(dati!K20:K24)/5</f>
        <v>10.199999999999999</v>
      </c>
      <c r="L20" s="39">
        <f>SUM(dati!L20:L24)/5</f>
        <v>275</v>
      </c>
      <c r="M20" s="39">
        <f>SUM(dati!M20:M24)/5</f>
        <v>72</v>
      </c>
      <c r="N20" s="39">
        <f>SUM(dati!N20:N24)/5</f>
        <v>150.19999999999999</v>
      </c>
      <c r="O20" s="39">
        <f>SUM(dati!Q20:Q24)/5</f>
        <v>9642</v>
      </c>
      <c r="P20" s="40"/>
      <c r="S20" s="37"/>
      <c r="T20" s="38"/>
      <c r="U20" s="33"/>
      <c r="V20" s="39"/>
      <c r="W20" s="39"/>
      <c r="X20" s="35"/>
      <c r="Y20" s="35"/>
      <c r="Z20" s="35"/>
      <c r="AA20" s="35"/>
      <c r="AB20" s="35"/>
      <c r="AC20" s="35"/>
      <c r="AD20" s="35"/>
      <c r="AE20" s="35"/>
      <c r="AF20" s="35"/>
      <c r="AG20" s="39"/>
      <c r="AH20" s="39"/>
      <c r="AI20" s="39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</row>
    <row r="21" spans="1:50" s="15" customFormat="1" ht="11.25" x14ac:dyDescent="0.2">
      <c r="A21" s="37">
        <f t="shared" si="0"/>
        <v>83009</v>
      </c>
      <c r="B21" s="37" t="str">
        <f>+dati!B21</f>
        <v>Capo d'Orlando</v>
      </c>
      <c r="C21" s="33">
        <v>1974</v>
      </c>
      <c r="D21" s="39">
        <f>SUM(dati!D21:D25)/5</f>
        <v>164.2</v>
      </c>
      <c r="E21" s="39">
        <f>SUM(dati!E21:E25)/5</f>
        <v>89.2</v>
      </c>
      <c r="F21" s="39">
        <f>SUM(dati!F21:F25)/5</f>
        <v>75</v>
      </c>
      <c r="G21" s="39">
        <f>SUM(dati!G21:G25)/5</f>
        <v>300.2</v>
      </c>
      <c r="H21" s="39">
        <f>SUM(dati!H21:H25)/5</f>
        <v>53</v>
      </c>
      <c r="I21" s="39">
        <f>SUM(dati!I21:I25)/5</f>
        <v>353.2</v>
      </c>
      <c r="J21" s="39">
        <f>SUM(dati!J21:J25)/5</f>
        <v>259.8</v>
      </c>
      <c r="K21" s="39">
        <f>SUM(dati!K21:K25)/5</f>
        <v>14.4</v>
      </c>
      <c r="L21" s="39">
        <f>SUM(dati!L21:L25)/5</f>
        <v>274.2</v>
      </c>
      <c r="M21" s="39">
        <f>SUM(dati!M21:M25)/5</f>
        <v>79</v>
      </c>
      <c r="N21" s="39">
        <f>SUM(dati!N21:N25)/5</f>
        <v>154</v>
      </c>
      <c r="O21" s="39">
        <f>SUM(dati!Q21:Q25)/5</f>
        <v>9796</v>
      </c>
      <c r="P21" s="40"/>
      <c r="S21" s="37"/>
      <c r="T21" s="38"/>
      <c r="U21" s="33"/>
      <c r="V21" s="39"/>
      <c r="W21" s="39"/>
      <c r="X21" s="35"/>
      <c r="Y21" s="35"/>
      <c r="Z21" s="35"/>
      <c r="AA21" s="35"/>
      <c r="AB21" s="35"/>
      <c r="AC21" s="35"/>
      <c r="AD21" s="35"/>
      <c r="AE21" s="35"/>
      <c r="AF21" s="35"/>
      <c r="AG21" s="39"/>
      <c r="AH21" s="39"/>
      <c r="AI21" s="39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</row>
    <row r="22" spans="1:50" s="15" customFormat="1" ht="11.25" x14ac:dyDescent="0.2">
      <c r="A22" s="37">
        <f t="shared" si="0"/>
        <v>83009</v>
      </c>
      <c r="B22" s="37" t="str">
        <f>+dati!B22</f>
        <v>Capo d'Orlando</v>
      </c>
      <c r="C22" s="33">
        <v>1975</v>
      </c>
      <c r="D22" s="39">
        <f>SUM(dati!D22:D26)/5</f>
        <v>164.8</v>
      </c>
      <c r="E22" s="39">
        <f>SUM(dati!E22:E26)/5</f>
        <v>86.8</v>
      </c>
      <c r="F22" s="39">
        <f>SUM(dati!F22:F26)/5</f>
        <v>78</v>
      </c>
      <c r="G22" s="39">
        <f>SUM(dati!G22:G26)/5</f>
        <v>290.8</v>
      </c>
      <c r="H22" s="39">
        <f>SUM(dati!H22:H26)/5</f>
        <v>45.6</v>
      </c>
      <c r="I22" s="39">
        <f>SUM(dati!I22:I26)/5</f>
        <v>336.4</v>
      </c>
      <c r="J22" s="39">
        <f>SUM(dati!J22:J26)/5</f>
        <v>245.2</v>
      </c>
      <c r="K22" s="39">
        <f>SUM(dati!K22:K26)/5</f>
        <v>16.600000000000001</v>
      </c>
      <c r="L22" s="39">
        <f>SUM(dati!L22:L26)/5</f>
        <v>261.8</v>
      </c>
      <c r="M22" s="39">
        <f>SUM(dati!M22:M26)/5</f>
        <v>74.599999999999994</v>
      </c>
      <c r="N22" s="39">
        <f>SUM(dati!N22:N26)/5</f>
        <v>152.6</v>
      </c>
      <c r="O22" s="39">
        <f>SUM(dati!Q22:Q26)/5</f>
        <v>9948.6</v>
      </c>
      <c r="P22" s="40"/>
      <c r="S22" s="37"/>
      <c r="T22" s="38"/>
      <c r="U22" s="33"/>
      <c r="V22" s="39"/>
      <c r="W22" s="39"/>
      <c r="X22" s="35"/>
      <c r="Y22" s="35"/>
      <c r="Z22" s="35"/>
      <c r="AA22" s="35"/>
      <c r="AB22" s="35"/>
      <c r="AC22" s="35"/>
      <c r="AD22" s="35"/>
      <c r="AE22" s="35"/>
      <c r="AF22" s="35"/>
      <c r="AG22" s="39"/>
      <c r="AH22" s="39"/>
      <c r="AI22" s="39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</row>
    <row r="23" spans="1:50" s="15" customFormat="1" ht="11.25" x14ac:dyDescent="0.2">
      <c r="A23" s="37">
        <f t="shared" si="0"/>
        <v>83009</v>
      </c>
      <c r="B23" s="37" t="str">
        <f>+dati!B23</f>
        <v>Capo d'Orlando</v>
      </c>
      <c r="C23" s="33">
        <v>1976</v>
      </c>
      <c r="D23" s="39">
        <f>SUM(dati!D23:D27)/5</f>
        <v>163.19999999999999</v>
      </c>
      <c r="E23" s="39">
        <f>SUM(dati!E23:E27)/5</f>
        <v>89.2</v>
      </c>
      <c r="F23" s="39">
        <f>SUM(dati!F23:F27)/5</f>
        <v>74</v>
      </c>
      <c r="G23" s="39">
        <f>SUM(dati!G23:G27)/5</f>
        <v>289</v>
      </c>
      <c r="H23" s="39">
        <f>SUM(dati!H23:H27)/5</f>
        <v>41.6</v>
      </c>
      <c r="I23" s="39">
        <f>SUM(dati!I23:I27)/5</f>
        <v>330.6</v>
      </c>
      <c r="J23" s="39">
        <f>SUM(dati!J23:J27)/5</f>
        <v>240.2</v>
      </c>
      <c r="K23" s="39">
        <f>SUM(dati!K23:K27)/5</f>
        <v>23.8</v>
      </c>
      <c r="L23" s="39">
        <f>SUM(dati!L23:L27)/5</f>
        <v>264</v>
      </c>
      <c r="M23" s="39">
        <f>SUM(dati!M23:M27)/5</f>
        <v>66.599999999999994</v>
      </c>
      <c r="N23" s="39">
        <f>SUM(dati!N23:N27)/5</f>
        <v>140.6</v>
      </c>
      <c r="O23" s="39">
        <f>SUM(dati!Q23:Q27)/5</f>
        <v>10089.200000000001</v>
      </c>
      <c r="P23" s="40"/>
      <c r="S23" s="37"/>
      <c r="T23" s="38"/>
      <c r="U23" s="33"/>
      <c r="V23" s="39"/>
      <c r="W23" s="39"/>
      <c r="X23" s="35"/>
      <c r="Y23" s="35"/>
      <c r="Z23" s="35"/>
      <c r="AA23" s="35"/>
      <c r="AB23" s="35"/>
      <c r="AC23" s="35"/>
      <c r="AD23" s="35"/>
      <c r="AE23" s="35"/>
      <c r="AF23" s="35"/>
      <c r="AG23" s="39"/>
      <c r="AH23" s="39"/>
      <c r="AI23" s="39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pans="1:50" s="15" customFormat="1" ht="11.25" x14ac:dyDescent="0.2">
      <c r="A24" s="37">
        <f t="shared" si="0"/>
        <v>83009</v>
      </c>
      <c r="B24" s="37" t="str">
        <f>+dati!B24</f>
        <v>Capo d'Orlando</v>
      </c>
      <c r="C24" s="33">
        <v>1977</v>
      </c>
      <c r="D24" s="39">
        <f>SUM(dati!D24:D28)/5</f>
        <v>153.4</v>
      </c>
      <c r="E24" s="39">
        <f>SUM(dati!E24:E28)/5</f>
        <v>87</v>
      </c>
      <c r="F24" s="39">
        <f>SUM(dati!F24:F28)/5</f>
        <v>66.400000000000006</v>
      </c>
      <c r="G24" s="39">
        <f>SUM(dati!G24:G28)/5</f>
        <v>276.2</v>
      </c>
      <c r="H24" s="39">
        <f>SUM(dati!H24:H28)/5</f>
        <v>42.6</v>
      </c>
      <c r="I24" s="39">
        <f>SUM(dati!I24:I28)/5</f>
        <v>318.8</v>
      </c>
      <c r="J24" s="39">
        <f>SUM(dati!J24:J28)/5</f>
        <v>224.6</v>
      </c>
      <c r="K24" s="39">
        <f>SUM(dati!K24:K28)/5</f>
        <v>24.4</v>
      </c>
      <c r="L24" s="39">
        <f>SUM(dati!L24:L28)/5</f>
        <v>249</v>
      </c>
      <c r="M24" s="39">
        <f>SUM(dati!M24:M28)/5</f>
        <v>69.8</v>
      </c>
      <c r="N24" s="39">
        <f>SUM(dati!N24:N28)/5</f>
        <v>136.19999999999999</v>
      </c>
      <c r="O24" s="39">
        <f>SUM(dati!Q24:Q28)/5</f>
        <v>10225.4</v>
      </c>
      <c r="P24" s="40"/>
      <c r="S24" s="37"/>
      <c r="T24" s="38"/>
      <c r="U24" s="33"/>
      <c r="V24" s="39"/>
      <c r="W24" s="39"/>
      <c r="X24" s="35"/>
      <c r="Y24" s="35"/>
      <c r="Z24" s="35"/>
      <c r="AA24" s="35"/>
      <c r="AB24" s="35"/>
      <c r="AC24" s="35"/>
      <c r="AD24" s="35"/>
      <c r="AE24" s="35"/>
      <c r="AF24" s="35"/>
      <c r="AG24" s="39"/>
      <c r="AH24" s="39"/>
      <c r="AI24" s="39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</row>
    <row r="25" spans="1:50" s="15" customFormat="1" ht="11.25" x14ac:dyDescent="0.2">
      <c r="A25" s="37">
        <f t="shared" si="0"/>
        <v>83009</v>
      </c>
      <c r="B25" s="37" t="str">
        <f>+dati!B25</f>
        <v>Capo d'Orlando</v>
      </c>
      <c r="C25" s="33">
        <v>1978</v>
      </c>
      <c r="D25" s="39">
        <f>SUM(dati!D25:D29)/5</f>
        <v>146.19999999999999</v>
      </c>
      <c r="E25" s="39">
        <f>SUM(dati!E25:E29)/5</f>
        <v>85.8</v>
      </c>
      <c r="F25" s="39">
        <f>SUM(dati!F25:F29)/5</f>
        <v>60.4</v>
      </c>
      <c r="G25" s="39">
        <f>SUM(dati!G25:G29)/5</f>
        <v>291.2</v>
      </c>
      <c r="H25" s="39">
        <f>SUM(dati!H25:H29)/5</f>
        <v>43.2</v>
      </c>
      <c r="I25" s="39">
        <f>SUM(dati!I25:I29)/5</f>
        <v>334.4</v>
      </c>
      <c r="J25" s="39">
        <f>SUM(dati!J25:J29)/5</f>
        <v>227.8</v>
      </c>
      <c r="K25" s="39">
        <f>SUM(dati!K25:K29)/5</f>
        <v>23.6</v>
      </c>
      <c r="L25" s="39">
        <f>SUM(dati!L25:L29)/5</f>
        <v>251.4</v>
      </c>
      <c r="M25" s="39">
        <f>SUM(dati!M25:M29)/5</f>
        <v>83</v>
      </c>
      <c r="N25" s="39">
        <f>SUM(dati!N25:N29)/5</f>
        <v>143.4</v>
      </c>
      <c r="O25" s="39">
        <f>SUM(dati!Q25:Q29)/5</f>
        <v>10368.799999999999</v>
      </c>
      <c r="P25" s="40"/>
      <c r="S25" s="37"/>
      <c r="T25" s="38"/>
      <c r="U25" s="33"/>
      <c r="V25" s="39"/>
      <c r="W25" s="39"/>
      <c r="X25" s="35"/>
      <c r="Y25" s="35"/>
      <c r="Z25" s="35"/>
      <c r="AA25" s="35"/>
      <c r="AB25" s="35"/>
      <c r="AC25" s="35"/>
      <c r="AD25" s="35"/>
      <c r="AE25" s="35"/>
      <c r="AF25" s="35"/>
      <c r="AG25" s="39"/>
      <c r="AH25" s="39"/>
      <c r="AI25" s="39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</row>
    <row r="26" spans="1:50" s="15" customFormat="1" ht="11.25" x14ac:dyDescent="0.2">
      <c r="A26" s="37">
        <f t="shared" si="0"/>
        <v>83009</v>
      </c>
      <c r="B26" s="37" t="str">
        <f>+dati!B26</f>
        <v>Capo d'Orlando</v>
      </c>
      <c r="C26" s="33">
        <v>1979</v>
      </c>
      <c r="D26" s="39">
        <f>SUM(dati!D26:D30)/5</f>
        <v>140</v>
      </c>
      <c r="E26" s="39">
        <f>SUM(dati!E26:E30)/5</f>
        <v>86.8</v>
      </c>
      <c r="F26" s="39">
        <f>SUM(dati!F26:F30)/5</f>
        <v>53.2</v>
      </c>
      <c r="G26" s="39">
        <f>SUM(dati!G26:G30)/5</f>
        <v>289.60000000000002</v>
      </c>
      <c r="H26" s="39">
        <f>SUM(dati!H26:H30)/5</f>
        <v>34.799999999999997</v>
      </c>
      <c r="I26" s="39">
        <f>SUM(dati!I26:I30)/5</f>
        <v>324.39999999999998</v>
      </c>
      <c r="J26" s="39">
        <f>SUM(dati!J26:J30)/5</f>
        <v>242</v>
      </c>
      <c r="K26" s="39">
        <f>SUM(dati!K26:K30)/5</f>
        <v>17.600000000000001</v>
      </c>
      <c r="L26" s="39">
        <f>SUM(dati!L26:L30)/5</f>
        <v>259.60000000000002</v>
      </c>
      <c r="M26" s="39">
        <f>SUM(dati!M26:M30)/5</f>
        <v>64.8</v>
      </c>
      <c r="N26" s="39">
        <f>SUM(dati!N26:N30)/5</f>
        <v>118</v>
      </c>
      <c r="O26" s="39">
        <f>SUM(dati!Q26:Q30)/5</f>
        <v>10443.200000000001</v>
      </c>
      <c r="P26" s="40"/>
      <c r="S26" s="37"/>
      <c r="T26" s="38"/>
      <c r="U26" s="33"/>
      <c r="V26" s="39"/>
      <c r="W26" s="39"/>
      <c r="X26" s="35"/>
      <c r="Y26" s="35"/>
      <c r="Z26" s="35"/>
      <c r="AA26" s="35"/>
      <c r="AB26" s="35"/>
      <c r="AC26" s="35"/>
      <c r="AD26" s="35"/>
      <c r="AE26" s="35"/>
      <c r="AF26" s="35"/>
      <c r="AG26" s="39"/>
      <c r="AH26" s="39"/>
      <c r="AI26" s="39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pans="1:50" s="15" customFormat="1" ht="11.25" x14ac:dyDescent="0.2">
      <c r="A27" s="37">
        <f t="shared" si="0"/>
        <v>83009</v>
      </c>
      <c r="B27" s="37" t="str">
        <f>+dati!B27</f>
        <v>Capo d'Orlando</v>
      </c>
      <c r="C27" s="33">
        <v>1980</v>
      </c>
      <c r="D27" s="39">
        <f>SUM(dati!D27:D31)/5</f>
        <v>136.4</v>
      </c>
      <c r="E27" s="39">
        <f>SUM(dati!E27:E31)/5</f>
        <v>85.6</v>
      </c>
      <c r="F27" s="39">
        <f>SUM(dati!F27:F31)/5</f>
        <v>50.8</v>
      </c>
      <c r="G27" s="39">
        <f>SUM(dati!G27:G31)/5</f>
        <v>286</v>
      </c>
      <c r="H27" s="39">
        <f>SUM(dati!H27:H31)/5</f>
        <v>34</v>
      </c>
      <c r="I27" s="39">
        <f>SUM(dati!I27:I31)/5</f>
        <v>320</v>
      </c>
      <c r="J27" s="39">
        <f>SUM(dati!J27:J31)/5</f>
        <v>244.6</v>
      </c>
      <c r="K27" s="39">
        <f>SUM(dati!K27:K31)/5</f>
        <v>13.4</v>
      </c>
      <c r="L27" s="39">
        <f>SUM(dati!L27:L31)/5</f>
        <v>258</v>
      </c>
      <c r="M27" s="39">
        <f>SUM(dati!M27:M31)/5</f>
        <v>62</v>
      </c>
      <c r="N27" s="39">
        <f>SUM(dati!N27:N31)/5</f>
        <v>112.8</v>
      </c>
      <c r="O27" s="39">
        <f>SUM(dati!Q27:Q31)/5</f>
        <v>10512.4</v>
      </c>
      <c r="P27" s="40"/>
      <c r="S27" s="37"/>
      <c r="T27" s="38"/>
      <c r="U27" s="33"/>
      <c r="V27" s="39"/>
      <c r="W27" s="39"/>
      <c r="X27" s="35"/>
      <c r="Y27" s="35"/>
      <c r="Z27" s="35"/>
      <c r="AA27" s="35"/>
      <c r="AB27" s="35"/>
      <c r="AC27" s="35"/>
      <c r="AD27" s="35"/>
      <c r="AE27" s="35"/>
      <c r="AF27" s="35"/>
      <c r="AG27" s="39"/>
      <c r="AH27" s="39"/>
      <c r="AI27" s="39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s="15" customFormat="1" ht="11.25" x14ac:dyDescent="0.2">
      <c r="A28" s="37">
        <f t="shared" si="0"/>
        <v>83009</v>
      </c>
      <c r="B28" s="37" t="str">
        <f>+dati!B28</f>
        <v>Capo d'Orlando</v>
      </c>
      <c r="C28" s="33">
        <v>1981</v>
      </c>
      <c r="D28" s="39">
        <f>SUM(dati!D28:D32)/5</f>
        <v>130.80000000000001</v>
      </c>
      <c r="E28" s="39">
        <f>SUM(dati!E28:E32)/5</f>
        <v>88.2</v>
      </c>
      <c r="F28" s="39">
        <f>SUM(dati!F28:F32)/5</f>
        <v>42.6</v>
      </c>
      <c r="G28" s="39">
        <f>SUM(dati!G28:G32)/5</f>
        <v>316.39999999999998</v>
      </c>
      <c r="H28" s="39">
        <f>SUM(dati!H28:H32)/5</f>
        <v>41.6</v>
      </c>
      <c r="I28" s="39">
        <f>SUM(dati!I28:I32)/5</f>
        <v>358</v>
      </c>
      <c r="J28" s="39">
        <f>SUM(dati!J28:J32)/5</f>
        <v>247</v>
      </c>
      <c r="K28" s="39">
        <f>SUM(dati!K28:K32)/5</f>
        <v>4</v>
      </c>
      <c r="L28" s="39">
        <f>SUM(dati!L28:L32)/5</f>
        <v>251</v>
      </c>
      <c r="M28" s="39">
        <f>SUM(dati!M28:M32)/5</f>
        <v>107</v>
      </c>
      <c r="N28" s="39">
        <f>SUM(dati!N28:N32)/5</f>
        <v>149.6</v>
      </c>
      <c r="O28" s="39">
        <f>SUM(dati!Q28:Q32)/5</f>
        <v>10618.4</v>
      </c>
      <c r="P28" s="40"/>
      <c r="S28" s="37"/>
      <c r="T28" s="38"/>
      <c r="U28" s="33"/>
      <c r="V28" s="39"/>
      <c r="W28" s="39"/>
      <c r="X28" s="35"/>
      <c r="Y28" s="35"/>
      <c r="Z28" s="35"/>
      <c r="AA28" s="35"/>
      <c r="AB28" s="35"/>
      <c r="AC28" s="35"/>
      <c r="AD28" s="35"/>
      <c r="AE28" s="35"/>
      <c r="AF28" s="35"/>
      <c r="AG28" s="39"/>
      <c r="AH28" s="39"/>
      <c r="AI28" s="39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</row>
    <row r="29" spans="1:50" s="15" customFormat="1" ht="11.25" x14ac:dyDescent="0.2">
      <c r="A29" s="37">
        <f t="shared" si="0"/>
        <v>83009</v>
      </c>
      <c r="B29" s="37" t="str">
        <f>+dati!B29</f>
        <v>Capo d'Orlando</v>
      </c>
      <c r="C29" s="33">
        <v>1982</v>
      </c>
      <c r="D29" s="39">
        <f>SUM(dati!D29:D33)/5</f>
        <v>124.8</v>
      </c>
      <c r="E29" s="39">
        <f>SUM(dati!E29:E33)/5</f>
        <v>90.2</v>
      </c>
      <c r="F29" s="39">
        <f>SUM(dati!F29:F33)/5</f>
        <v>34.6</v>
      </c>
      <c r="G29" s="39">
        <f>SUM(dati!G29:G33)/5</f>
        <v>338.2</v>
      </c>
      <c r="H29" s="39">
        <f>SUM(dati!H29:H33)/5</f>
        <v>47.2</v>
      </c>
      <c r="I29" s="39">
        <f>SUM(dati!I29:I33)/5</f>
        <v>385.4</v>
      </c>
      <c r="J29" s="39">
        <f>SUM(dati!J29:J33)/5</f>
        <v>255.8</v>
      </c>
      <c r="K29" s="39">
        <f>SUM(dati!K29:K33)/5</f>
        <v>3</v>
      </c>
      <c r="L29" s="39">
        <f>SUM(dati!L29:L33)/5</f>
        <v>258.8</v>
      </c>
      <c r="M29" s="39">
        <f>SUM(dati!M29:M33)/5</f>
        <v>126.6</v>
      </c>
      <c r="N29" s="39">
        <f>SUM(dati!N29:N33)/5</f>
        <v>161.19999999999999</v>
      </c>
      <c r="O29" s="39">
        <f>SUM(dati!Q29:Q33)/5</f>
        <v>10736</v>
      </c>
      <c r="P29" s="40"/>
      <c r="S29" s="37"/>
      <c r="T29" s="38"/>
      <c r="U29" s="33"/>
      <c r="V29" s="39"/>
      <c r="W29" s="39"/>
      <c r="X29" s="35"/>
      <c r="Y29" s="35"/>
      <c r="Z29" s="35"/>
      <c r="AA29" s="35"/>
      <c r="AB29" s="35"/>
      <c r="AC29" s="35"/>
      <c r="AD29" s="35"/>
      <c r="AE29" s="35"/>
      <c r="AF29" s="35"/>
      <c r="AG29" s="39"/>
      <c r="AH29" s="39"/>
      <c r="AI29" s="39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</row>
    <row r="30" spans="1:50" s="15" customFormat="1" ht="11.25" x14ac:dyDescent="0.2">
      <c r="A30" s="37">
        <f t="shared" si="0"/>
        <v>83009</v>
      </c>
      <c r="B30" s="37" t="str">
        <f>+dati!B30</f>
        <v>Capo d'Orlando</v>
      </c>
      <c r="C30" s="33">
        <v>1983</v>
      </c>
      <c r="D30" s="39">
        <f>SUM(dati!D30:D34)/5</f>
        <v>125.8</v>
      </c>
      <c r="E30" s="39">
        <f>SUM(dati!E30:E34)/5</f>
        <v>91</v>
      </c>
      <c r="F30" s="39">
        <f>SUM(dati!F30:F34)/5</f>
        <v>34.799999999999997</v>
      </c>
      <c r="G30" s="39">
        <f>SUM(dati!G30:G34)/5</f>
        <v>335</v>
      </c>
      <c r="H30" s="39">
        <f>SUM(dati!H30:H34)/5</f>
        <v>46.8</v>
      </c>
      <c r="I30" s="39">
        <f>SUM(dati!I30:I34)/5</f>
        <v>381.8</v>
      </c>
      <c r="J30" s="39">
        <f>SUM(dati!J30:J34)/5</f>
        <v>245.8</v>
      </c>
      <c r="K30" s="39">
        <f>SUM(dati!K30:K34)/5</f>
        <v>2.4</v>
      </c>
      <c r="L30" s="39">
        <f>SUM(dati!L30:L34)/5</f>
        <v>248.2</v>
      </c>
      <c r="M30" s="39">
        <f>SUM(dati!M30:M34)/5</f>
        <v>133.6</v>
      </c>
      <c r="N30" s="39">
        <f>SUM(dati!N30:N34)/5</f>
        <v>168.4</v>
      </c>
      <c r="O30" s="39">
        <f>SUM(dati!Q30:Q34)/5</f>
        <v>10860.8</v>
      </c>
      <c r="P30" s="40"/>
      <c r="S30" s="37"/>
      <c r="T30" s="38"/>
      <c r="U30" s="33"/>
      <c r="V30" s="39"/>
      <c r="W30" s="39"/>
      <c r="X30" s="35"/>
      <c r="Y30" s="35"/>
      <c r="Z30" s="35"/>
      <c r="AA30" s="35"/>
      <c r="AB30" s="35"/>
      <c r="AC30" s="35"/>
      <c r="AD30" s="35"/>
      <c r="AE30" s="35"/>
      <c r="AF30" s="35"/>
      <c r="AG30" s="39"/>
      <c r="AH30" s="39"/>
      <c r="AI30" s="39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s="15" customFormat="1" ht="11.25" x14ac:dyDescent="0.2">
      <c r="A31" s="37">
        <f t="shared" si="0"/>
        <v>83009</v>
      </c>
      <c r="B31" s="37" t="str">
        <f>+dati!B31</f>
        <v>Capo d'Orlando</v>
      </c>
      <c r="C31" s="33">
        <v>1984</v>
      </c>
      <c r="D31" s="39">
        <f>SUM(dati!D31:D35)/5</f>
        <v>127.2</v>
      </c>
      <c r="E31" s="39">
        <f>SUM(dati!E31:E35)/5</f>
        <v>90.4</v>
      </c>
      <c r="F31" s="39">
        <f>SUM(dati!F31:F35)/5</f>
        <v>36.799999999999997</v>
      </c>
      <c r="G31" s="39">
        <f>SUM(dati!G31:G35)/5</f>
        <v>344.8</v>
      </c>
      <c r="H31" s="39">
        <f>SUM(dati!H31:H35)/5</f>
        <v>51.8</v>
      </c>
      <c r="I31" s="39">
        <f>SUM(dati!I31:I35)/5</f>
        <v>396.6</v>
      </c>
      <c r="J31" s="39">
        <f>SUM(dati!J31:J35)/5</f>
        <v>241</v>
      </c>
      <c r="K31" s="39">
        <f>SUM(dati!K31:K35)/5</f>
        <v>4.8</v>
      </c>
      <c r="L31" s="39">
        <f>SUM(dati!L31:L35)/5</f>
        <v>245.8</v>
      </c>
      <c r="M31" s="39">
        <f>SUM(dati!M31:M35)/5</f>
        <v>150.80000000000001</v>
      </c>
      <c r="N31" s="39">
        <f>SUM(dati!N31:N35)/5</f>
        <v>187.6</v>
      </c>
      <c r="O31" s="39">
        <f>SUM(dati!Q31:Q35)/5</f>
        <v>11048.4</v>
      </c>
      <c r="P31" s="40"/>
      <c r="S31" s="37"/>
      <c r="T31" s="38"/>
      <c r="U31" s="33"/>
      <c r="V31" s="39"/>
      <c r="W31" s="39"/>
      <c r="X31" s="35"/>
      <c r="Y31" s="35"/>
      <c r="Z31" s="35"/>
      <c r="AA31" s="35"/>
      <c r="AB31" s="35"/>
      <c r="AC31" s="35"/>
      <c r="AD31" s="35"/>
      <c r="AE31" s="35"/>
      <c r="AF31" s="35"/>
      <c r="AG31" s="39"/>
      <c r="AH31" s="39"/>
      <c r="AI31" s="39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</row>
    <row r="32" spans="1:50" s="15" customFormat="1" ht="11.25" x14ac:dyDescent="0.2">
      <c r="A32" s="37">
        <f t="shared" si="0"/>
        <v>83009</v>
      </c>
      <c r="B32" s="37" t="str">
        <f>+dati!B32</f>
        <v>Capo d'Orlando</v>
      </c>
      <c r="C32" s="33">
        <v>1985</v>
      </c>
      <c r="D32" s="39">
        <f>SUM(dati!D32:D36)/5</f>
        <v>125</v>
      </c>
      <c r="E32" s="39">
        <f>SUM(dati!E32:E36)/5</f>
        <v>92.6</v>
      </c>
      <c r="F32" s="39">
        <f>SUM(dati!F32:F36)/5</f>
        <v>32.4</v>
      </c>
      <c r="G32" s="39">
        <f>SUM(dati!G32:G36)/5</f>
        <v>356.4</v>
      </c>
      <c r="H32" s="39">
        <f>SUM(dati!H32:H36)/5</f>
        <v>51.4</v>
      </c>
      <c r="I32" s="39">
        <f>SUM(dati!I32:I36)/5</f>
        <v>407.8</v>
      </c>
      <c r="J32" s="39">
        <f>SUM(dati!J32:J36)/5</f>
        <v>232.4</v>
      </c>
      <c r="K32" s="39">
        <f>SUM(dati!K32:K36)/5</f>
        <v>6.6</v>
      </c>
      <c r="L32" s="39">
        <f>SUM(dati!L32:L36)/5</f>
        <v>239</v>
      </c>
      <c r="M32" s="39">
        <f>SUM(dati!M32:M36)/5</f>
        <v>168.8</v>
      </c>
      <c r="N32" s="39">
        <f>SUM(dati!N32:N36)/5</f>
        <v>201.2</v>
      </c>
      <c r="O32" s="39">
        <f>SUM(dati!Q32:Q36)/5</f>
        <v>11249.6</v>
      </c>
      <c r="P32" s="40"/>
      <c r="S32" s="37"/>
      <c r="T32" s="38"/>
      <c r="U32" s="33"/>
      <c r="V32" s="39"/>
      <c r="W32" s="39"/>
      <c r="X32" s="35"/>
      <c r="Y32" s="35"/>
      <c r="Z32" s="35"/>
      <c r="AA32" s="35"/>
      <c r="AB32" s="35"/>
      <c r="AC32" s="35"/>
      <c r="AD32" s="35"/>
      <c r="AE32" s="35"/>
      <c r="AF32" s="35"/>
      <c r="AG32" s="39"/>
      <c r="AH32" s="39"/>
      <c r="AI32" s="39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</row>
    <row r="33" spans="1:50" s="15" customFormat="1" ht="11.25" x14ac:dyDescent="0.2">
      <c r="A33" s="37">
        <f t="shared" si="0"/>
        <v>83009</v>
      </c>
      <c r="B33" s="37" t="str">
        <f>+dati!B33</f>
        <v>Capo d'Orlando</v>
      </c>
      <c r="C33" s="33">
        <v>1986</v>
      </c>
      <c r="D33" s="39">
        <f>SUM(dati!D33:D37)/5</f>
        <v>129</v>
      </c>
      <c r="E33" s="39">
        <f>SUM(dati!E33:E37)/5</f>
        <v>89.4</v>
      </c>
      <c r="F33" s="39">
        <f>SUM(dati!F33:F37)/5</f>
        <v>39.6</v>
      </c>
      <c r="G33" s="39">
        <f>SUM(dati!G33:G37)/5</f>
        <v>346.6</v>
      </c>
      <c r="H33" s="39">
        <f>SUM(dati!H33:H37)/5</f>
        <v>49</v>
      </c>
      <c r="I33" s="39">
        <f>SUM(dati!I33:I37)/5</f>
        <v>395.6</v>
      </c>
      <c r="J33" s="39">
        <f>SUM(dati!J33:J37)/5</f>
        <v>225</v>
      </c>
      <c r="K33" s="39">
        <f>SUM(dati!K33:K37)/5</f>
        <v>24.4</v>
      </c>
      <c r="L33" s="39">
        <f>SUM(dati!L33:L37)/5</f>
        <v>249.4</v>
      </c>
      <c r="M33" s="39">
        <f>SUM(dati!M33:M37)/5</f>
        <v>146.19999999999999</v>
      </c>
      <c r="N33" s="39">
        <f>SUM(dati!N33:N37)/5</f>
        <v>185.8</v>
      </c>
      <c r="O33" s="39">
        <f>SUM(dati!Q33:Q37)/5</f>
        <v>11435.4</v>
      </c>
      <c r="P33" s="40"/>
      <c r="S33" s="37"/>
      <c r="T33" s="38"/>
      <c r="U33" s="33"/>
      <c r="V33" s="39"/>
      <c r="W33" s="39"/>
      <c r="X33" s="35"/>
      <c r="Y33" s="35"/>
      <c r="Z33" s="35"/>
      <c r="AA33" s="35"/>
      <c r="AB33" s="35"/>
      <c r="AC33" s="35"/>
      <c r="AD33" s="35"/>
      <c r="AE33" s="35"/>
      <c r="AF33" s="35"/>
      <c r="AG33" s="39"/>
      <c r="AH33" s="39"/>
      <c r="AI33" s="39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</row>
    <row r="34" spans="1:50" s="15" customFormat="1" ht="11.25" x14ac:dyDescent="0.2">
      <c r="A34" s="37">
        <f t="shared" si="0"/>
        <v>83009</v>
      </c>
      <c r="B34" s="37" t="str">
        <f>+dati!B34</f>
        <v>Capo d'Orlando</v>
      </c>
      <c r="C34" s="33">
        <v>1987</v>
      </c>
      <c r="D34" s="39">
        <f>SUM(dati!D34:D38)/5</f>
        <v>133</v>
      </c>
      <c r="E34" s="39">
        <f>SUM(dati!E34:E38)/5</f>
        <v>88.4</v>
      </c>
      <c r="F34" s="39">
        <f>SUM(dati!F34:F38)/5</f>
        <v>44.6</v>
      </c>
      <c r="G34" s="39">
        <f>SUM(dati!G34:G38)/5</f>
        <v>337.2</v>
      </c>
      <c r="H34" s="39">
        <f>SUM(dati!H34:H38)/5</f>
        <v>46.8</v>
      </c>
      <c r="I34" s="39">
        <f>SUM(dati!I34:I38)/5</f>
        <v>384</v>
      </c>
      <c r="J34" s="39">
        <f>SUM(dati!J34:J38)/5</f>
        <v>234</v>
      </c>
      <c r="K34" s="39">
        <f>SUM(dati!K34:K38)/5</f>
        <v>40</v>
      </c>
      <c r="L34" s="39">
        <f>SUM(dati!L34:L38)/5</f>
        <v>274</v>
      </c>
      <c r="M34" s="39">
        <f>SUM(dati!M34:M38)/5</f>
        <v>110</v>
      </c>
      <c r="N34" s="39">
        <f>SUM(dati!N34:N38)/5</f>
        <v>154.6</v>
      </c>
      <c r="O34" s="39">
        <f>SUM(dati!Q34:Q38)/5</f>
        <v>11590</v>
      </c>
      <c r="P34" s="40"/>
      <c r="S34" s="37"/>
      <c r="T34" s="38"/>
      <c r="U34" s="33"/>
      <c r="V34" s="39"/>
      <c r="W34" s="39"/>
      <c r="X34" s="35"/>
      <c r="Y34" s="35"/>
      <c r="Z34" s="35"/>
      <c r="AA34" s="35"/>
      <c r="AB34" s="35"/>
      <c r="AC34" s="35"/>
      <c r="AD34" s="35"/>
      <c r="AE34" s="35"/>
      <c r="AF34" s="35"/>
      <c r="AG34" s="39"/>
      <c r="AH34" s="39"/>
      <c r="AI34" s="39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s="15" customFormat="1" ht="11.25" x14ac:dyDescent="0.2">
      <c r="A35" s="37">
        <f t="shared" si="0"/>
        <v>83009</v>
      </c>
      <c r="B35" s="37" t="str">
        <f>+dati!B35</f>
        <v>Capo d'Orlando</v>
      </c>
      <c r="C35" s="33">
        <v>1988</v>
      </c>
      <c r="D35" s="39">
        <f>SUM(dati!D35:D39)/5</f>
        <v>138.80000000000001</v>
      </c>
      <c r="E35" s="39">
        <f>SUM(dati!E35:E39)/5</f>
        <v>91.4</v>
      </c>
      <c r="F35" s="39">
        <f>SUM(dati!F35:F39)/5</f>
        <v>47.4</v>
      </c>
      <c r="G35" s="39">
        <f>SUM(dati!G35:G39)/5</f>
        <v>332.6</v>
      </c>
      <c r="H35" s="39">
        <f>SUM(dati!H35:H39)/5</f>
        <v>53.8</v>
      </c>
      <c r="I35" s="39">
        <f>SUM(dati!I35:I39)/5</f>
        <v>386.4</v>
      </c>
      <c r="J35" s="39">
        <f>SUM(dati!J35:J39)/5</f>
        <v>227.6</v>
      </c>
      <c r="K35" s="39">
        <f>SUM(dati!K35:K39)/5</f>
        <v>43.6</v>
      </c>
      <c r="L35" s="39">
        <f>SUM(dati!L35:L39)/5</f>
        <v>271.2</v>
      </c>
      <c r="M35" s="39">
        <f>SUM(dati!M35:M39)/5</f>
        <v>115.2</v>
      </c>
      <c r="N35" s="39">
        <f>SUM(dati!N35:N39)/5</f>
        <v>162.6</v>
      </c>
      <c r="O35" s="39">
        <f>SUM(dati!Q35:Q39)/5</f>
        <v>11752.6</v>
      </c>
      <c r="P35" s="40"/>
      <c r="S35" s="37"/>
      <c r="T35" s="38"/>
      <c r="U35" s="33"/>
      <c r="V35" s="39"/>
      <c r="W35" s="39"/>
      <c r="X35" s="35"/>
      <c r="Y35" s="35"/>
      <c r="Z35" s="35"/>
      <c r="AA35" s="35"/>
      <c r="AB35" s="35"/>
      <c r="AC35" s="35"/>
      <c r="AD35" s="35"/>
      <c r="AE35" s="35"/>
      <c r="AF35" s="35"/>
      <c r="AG35" s="39"/>
      <c r="AH35" s="39"/>
      <c r="AI35" s="39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</row>
    <row r="36" spans="1:50" s="15" customFormat="1" ht="11.25" x14ac:dyDescent="0.2">
      <c r="A36" s="37">
        <f t="shared" si="0"/>
        <v>83009</v>
      </c>
      <c r="B36" s="37" t="str">
        <f>+dati!B36</f>
        <v>Capo d'Orlando</v>
      </c>
      <c r="C36" s="33">
        <v>1989</v>
      </c>
      <c r="D36" s="39">
        <f>SUM(dati!D36:D40)/5</f>
        <v>132.80000000000001</v>
      </c>
      <c r="E36" s="39">
        <f>SUM(dati!E36:E40)/5</f>
        <v>92.8</v>
      </c>
      <c r="F36" s="39">
        <f>SUM(dati!F36:F40)/5</f>
        <v>40</v>
      </c>
      <c r="G36" s="39">
        <f>SUM(dati!G36:G40)/5</f>
        <v>321.8</v>
      </c>
      <c r="H36" s="39">
        <f>SUM(dati!H36:H40)/5</f>
        <v>52</v>
      </c>
      <c r="I36" s="39">
        <f>SUM(dati!I36:I40)/5</f>
        <v>373.8</v>
      </c>
      <c r="J36" s="39">
        <f>SUM(dati!J36:J40)/5</f>
        <v>224.4</v>
      </c>
      <c r="K36" s="39">
        <f>SUM(dati!K36:K40)/5</f>
        <v>44.4</v>
      </c>
      <c r="L36" s="39">
        <f>SUM(dati!L36:L40)/5</f>
        <v>268.8</v>
      </c>
      <c r="M36" s="39">
        <f>SUM(dati!M36:M40)/5</f>
        <v>105</v>
      </c>
      <c r="N36" s="39">
        <f>SUM(dati!N36:N40)/5</f>
        <v>145</v>
      </c>
      <c r="O36" s="39">
        <f>SUM(dati!Q36:Q40)/5</f>
        <v>11848.4</v>
      </c>
      <c r="P36" s="40"/>
      <c r="S36" s="37"/>
      <c r="T36" s="38"/>
      <c r="U36" s="33"/>
      <c r="V36" s="39"/>
      <c r="W36" s="39"/>
      <c r="X36" s="35"/>
      <c r="Y36" s="35"/>
      <c r="Z36" s="35"/>
      <c r="AA36" s="35"/>
      <c r="AB36" s="35"/>
      <c r="AC36" s="35"/>
      <c r="AD36" s="35"/>
      <c r="AE36" s="35"/>
      <c r="AF36" s="35"/>
      <c r="AG36" s="39"/>
      <c r="AH36" s="39"/>
      <c r="AI36" s="39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</row>
    <row r="37" spans="1:50" s="15" customFormat="1" ht="11.25" x14ac:dyDescent="0.2">
      <c r="A37" s="37">
        <f t="shared" si="0"/>
        <v>83009</v>
      </c>
      <c r="B37" s="37" t="str">
        <f>+dati!B37</f>
        <v>Capo d'Orlando</v>
      </c>
      <c r="C37" s="33">
        <v>1990</v>
      </c>
      <c r="D37" s="39">
        <f>SUM(dati!D37:D41)/5</f>
        <v>136</v>
      </c>
      <c r="E37" s="39">
        <f>SUM(dati!E37:E41)/5</f>
        <v>97.4</v>
      </c>
      <c r="F37" s="39">
        <f>SUM(dati!F37:F41)/5</f>
        <v>38.6</v>
      </c>
      <c r="G37" s="39">
        <f>SUM(dati!G37:G41)/5</f>
        <v>356.2</v>
      </c>
      <c r="H37" s="39">
        <f>SUM(dati!H37:H41)/5</f>
        <v>51.4</v>
      </c>
      <c r="I37" s="39">
        <f>SUM(dati!I37:I41)/5</f>
        <v>407.6</v>
      </c>
      <c r="J37" s="39">
        <f>SUM(dati!J37:J41)/5</f>
        <v>253.4</v>
      </c>
      <c r="K37" s="39">
        <f>SUM(dati!K37:K41)/5</f>
        <v>45.4</v>
      </c>
      <c r="L37" s="39">
        <f>SUM(dati!L37:L41)/5</f>
        <v>298.8</v>
      </c>
      <c r="M37" s="39">
        <f>SUM(dati!M37:M41)/5</f>
        <v>108.8</v>
      </c>
      <c r="N37" s="39">
        <f>SUM(dati!N37:N41)/5</f>
        <v>147.4</v>
      </c>
      <c r="O37" s="39">
        <f>SUM(dati!Q37:Q41)/5</f>
        <v>11946.6</v>
      </c>
      <c r="P37" s="40"/>
      <c r="S37" s="37"/>
      <c r="T37" s="38"/>
      <c r="U37" s="33"/>
      <c r="V37" s="39"/>
      <c r="W37" s="39"/>
      <c r="X37" s="35"/>
      <c r="Y37" s="35"/>
      <c r="Z37" s="35"/>
      <c r="AA37" s="35"/>
      <c r="AB37" s="35"/>
      <c r="AC37" s="35"/>
      <c r="AD37" s="35"/>
      <c r="AE37" s="35"/>
      <c r="AF37" s="35"/>
      <c r="AG37" s="39"/>
      <c r="AH37" s="39"/>
      <c r="AI37" s="39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</row>
    <row r="38" spans="1:50" s="15" customFormat="1" ht="11.25" x14ac:dyDescent="0.2">
      <c r="A38" s="37">
        <f t="shared" si="0"/>
        <v>83009</v>
      </c>
      <c r="B38" s="37" t="str">
        <f>+dati!B38</f>
        <v>Capo d'Orlando</v>
      </c>
      <c r="C38" s="33">
        <v>1991</v>
      </c>
      <c r="D38" s="39">
        <f>SUM(dati!D38:D42)/5</f>
        <v>132.4</v>
      </c>
      <c r="E38" s="39">
        <f>SUM(dati!E38:E42)/5</f>
        <v>99.4</v>
      </c>
      <c r="F38" s="39">
        <f>SUM(dati!F38:F42)/5</f>
        <v>33</v>
      </c>
      <c r="G38" s="39">
        <f>SUM(dati!G38:G42)/5</f>
        <v>341.2</v>
      </c>
      <c r="H38" s="39">
        <f>SUM(dati!H38:H42)/5</f>
        <v>47.8</v>
      </c>
      <c r="I38" s="39">
        <f>SUM(dati!I38:I42)/5</f>
        <v>389</v>
      </c>
      <c r="J38" s="39">
        <f>SUM(dati!J38:J42)/5</f>
        <v>253.4</v>
      </c>
      <c r="K38" s="39">
        <f>SUM(dati!K38:K42)/5</f>
        <v>28.8</v>
      </c>
      <c r="L38" s="39">
        <f>SUM(dati!L38:L42)/5</f>
        <v>282.2</v>
      </c>
      <c r="M38" s="39">
        <f>SUM(dati!M38:M42)/5</f>
        <v>106.8</v>
      </c>
      <c r="N38" s="39">
        <f>SUM(dati!N38:N42)/5</f>
        <v>139.80000000000001</v>
      </c>
      <c r="O38" s="39">
        <f>SUM(dati!Q38:Q42)/5</f>
        <v>12037.2</v>
      </c>
      <c r="P38" s="40"/>
      <c r="S38" s="37"/>
      <c r="T38" s="38"/>
      <c r="U38" s="33"/>
      <c r="V38" s="39"/>
      <c r="W38" s="39"/>
      <c r="X38" s="35"/>
      <c r="Y38" s="35"/>
      <c r="Z38" s="35"/>
      <c r="AA38" s="35"/>
      <c r="AB38" s="35"/>
      <c r="AC38" s="35"/>
      <c r="AD38" s="35"/>
      <c r="AE38" s="35"/>
      <c r="AF38" s="35"/>
      <c r="AG38" s="39"/>
      <c r="AH38" s="39"/>
      <c r="AI38" s="39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</row>
    <row r="39" spans="1:50" s="15" customFormat="1" ht="11.25" x14ac:dyDescent="0.2">
      <c r="A39" s="37">
        <f t="shared" si="0"/>
        <v>83009</v>
      </c>
      <c r="B39" s="37" t="str">
        <f>+dati!B39</f>
        <v>Capo d'Orlando</v>
      </c>
      <c r="C39" s="33">
        <v>1992</v>
      </c>
      <c r="D39" s="39">
        <f>SUM(dati!D39:D43)/5</f>
        <v>126</v>
      </c>
      <c r="E39" s="39">
        <f>SUM(dati!E39:E43)/5</f>
        <v>104</v>
      </c>
      <c r="F39" s="39">
        <f>SUM(dati!F39:F43)/5</f>
        <v>22</v>
      </c>
      <c r="G39" s="39">
        <f>SUM(dati!G39:G43)/5</f>
        <v>329.6</v>
      </c>
      <c r="H39" s="39">
        <f>SUM(dati!H39:H43)/5</f>
        <v>38.6</v>
      </c>
      <c r="I39" s="39">
        <f>SUM(dati!I39:I43)/5</f>
        <v>368.2</v>
      </c>
      <c r="J39" s="39">
        <f>SUM(dati!J39:J43)/5</f>
        <v>232.8</v>
      </c>
      <c r="K39" s="39">
        <f>SUM(dati!K39:K43)/5</f>
        <v>13.4</v>
      </c>
      <c r="L39" s="39">
        <f>SUM(dati!L39:L43)/5</f>
        <v>246.2</v>
      </c>
      <c r="M39" s="39">
        <f>SUM(dati!M39:M43)/5</f>
        <v>122</v>
      </c>
      <c r="N39" s="39">
        <f>SUM(dati!N39:N43)/5</f>
        <v>144</v>
      </c>
      <c r="O39" s="39">
        <f>SUM(dati!Q39:Q43)/5</f>
        <v>12132</v>
      </c>
      <c r="P39" s="40"/>
      <c r="S39" s="37"/>
      <c r="T39" s="38"/>
      <c r="U39" s="33"/>
      <c r="V39" s="39"/>
      <c r="W39" s="39"/>
      <c r="X39" s="35"/>
      <c r="Y39" s="35"/>
      <c r="Z39" s="35"/>
      <c r="AA39" s="35"/>
      <c r="AB39" s="35"/>
      <c r="AC39" s="35"/>
      <c r="AD39" s="35"/>
      <c r="AE39" s="35"/>
      <c r="AF39" s="35"/>
      <c r="AG39" s="39"/>
      <c r="AH39" s="39"/>
      <c r="AI39" s="39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</row>
    <row r="40" spans="1:50" s="15" customFormat="1" ht="11.25" x14ac:dyDescent="0.2">
      <c r="A40" s="37">
        <f t="shared" si="0"/>
        <v>83009</v>
      </c>
      <c r="B40" s="37" t="str">
        <f>+dati!B40</f>
        <v>Capo d'Orlando</v>
      </c>
      <c r="C40" s="33">
        <v>1993</v>
      </c>
      <c r="D40" s="39">
        <f>SUM(dati!D40:D44)/5</f>
        <v>122.2</v>
      </c>
      <c r="E40" s="39">
        <f>SUM(dati!E40:E44)/5</f>
        <v>102.2</v>
      </c>
      <c r="F40" s="39">
        <f>SUM(dati!F40:F44)/5</f>
        <v>20</v>
      </c>
      <c r="G40" s="39">
        <f>SUM(dati!G40:G44)/5</f>
        <v>306.39999999999998</v>
      </c>
      <c r="H40" s="39">
        <f>SUM(dati!H40:H44)/5</f>
        <v>24.2</v>
      </c>
      <c r="I40" s="39">
        <f>SUM(dati!I40:I44)/5</f>
        <v>330.6</v>
      </c>
      <c r="J40" s="39">
        <f>SUM(dati!J40:J44)/5</f>
        <v>228.8</v>
      </c>
      <c r="K40" s="39">
        <f>SUM(dati!K40:K44)/5</f>
        <v>11.6</v>
      </c>
      <c r="L40" s="39">
        <f>SUM(dati!L40:L44)/5</f>
        <v>240.4</v>
      </c>
      <c r="M40" s="39">
        <f>SUM(dati!M40:M44)/5</f>
        <v>90.2</v>
      </c>
      <c r="N40" s="39">
        <f>SUM(dati!N40:N44)/5</f>
        <v>110.2</v>
      </c>
      <c r="O40" s="39">
        <f>SUM(dati!Q40:Q44)/5</f>
        <v>12193</v>
      </c>
      <c r="P40" s="40"/>
      <c r="S40" s="37"/>
      <c r="T40" s="38"/>
      <c r="U40" s="33"/>
      <c r="V40" s="39"/>
      <c r="W40" s="39"/>
      <c r="X40" s="35"/>
      <c r="Y40" s="35"/>
      <c r="Z40" s="35"/>
      <c r="AA40" s="35"/>
      <c r="AB40" s="35"/>
      <c r="AC40" s="35"/>
      <c r="AD40" s="35"/>
      <c r="AE40" s="35"/>
      <c r="AF40" s="35"/>
      <c r="AG40" s="39"/>
      <c r="AH40" s="39"/>
      <c r="AI40" s="39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s="15" customFormat="1" ht="11.25" x14ac:dyDescent="0.2">
      <c r="A41" s="37">
        <f t="shared" si="0"/>
        <v>83009</v>
      </c>
      <c r="B41" s="37" t="str">
        <f>+dati!B41</f>
        <v>Capo d'Orlando</v>
      </c>
      <c r="C41" s="33">
        <v>1994</v>
      </c>
      <c r="D41" s="39">
        <f>SUM(dati!D41:D45)/5</f>
        <v>125.8</v>
      </c>
      <c r="E41" s="39">
        <f>SUM(dati!E41:E45)/5</f>
        <v>104.6</v>
      </c>
      <c r="F41" s="39">
        <f>SUM(dati!F41:F45)/5</f>
        <v>21.2</v>
      </c>
      <c r="G41" s="39">
        <f>SUM(dati!G41:G45)/5</f>
        <v>299.39999999999998</v>
      </c>
      <c r="H41" s="39">
        <f>SUM(dati!H41:H45)/5</f>
        <v>20.6</v>
      </c>
      <c r="I41" s="39">
        <f>SUM(dati!I41:I45)/5</f>
        <v>320</v>
      </c>
      <c r="J41" s="39">
        <f>SUM(dati!J41:J45)/5</f>
        <v>221</v>
      </c>
      <c r="K41" s="39">
        <f>SUM(dati!K41:K45)/5</f>
        <v>10</v>
      </c>
      <c r="L41" s="39">
        <f>SUM(dati!L41:L45)/5</f>
        <v>231</v>
      </c>
      <c r="M41" s="39">
        <f>SUM(dati!M41:M45)/5</f>
        <v>89</v>
      </c>
      <c r="N41" s="39">
        <f>SUM(dati!N41:N45)/5</f>
        <v>110.2</v>
      </c>
      <c r="O41" s="39">
        <f>SUM(dati!Q41:Q45)/5</f>
        <v>12303.2</v>
      </c>
      <c r="P41" s="40"/>
      <c r="S41" s="37"/>
      <c r="T41" s="38"/>
      <c r="U41" s="33"/>
      <c r="V41" s="39"/>
      <c r="W41" s="39"/>
      <c r="X41" s="35"/>
      <c r="Y41" s="35"/>
      <c r="Z41" s="35"/>
      <c r="AA41" s="35"/>
      <c r="AB41" s="35"/>
      <c r="AC41" s="35"/>
      <c r="AD41" s="35"/>
      <c r="AE41" s="35"/>
      <c r="AF41" s="35"/>
      <c r="AG41" s="39"/>
      <c r="AH41" s="39"/>
      <c r="AI41" s="39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</row>
    <row r="42" spans="1:50" s="15" customFormat="1" ht="11.25" x14ac:dyDescent="0.2">
      <c r="A42" s="37">
        <f t="shared" si="0"/>
        <v>83009</v>
      </c>
      <c r="B42" s="37" t="str">
        <f>+dati!B42</f>
        <v>Capo d'Orlando</v>
      </c>
      <c r="C42" s="33">
        <v>1995</v>
      </c>
      <c r="D42" s="39">
        <f>SUM(dati!D42:D46)/5</f>
        <v>117.4</v>
      </c>
      <c r="E42" s="39">
        <f>SUM(dati!E42:E46)/5</f>
        <v>103.2</v>
      </c>
      <c r="F42" s="39">
        <f>SUM(dati!F42:F46)/5</f>
        <v>14.2</v>
      </c>
      <c r="G42" s="39">
        <f>SUM(dati!G42:G46)/5</f>
        <v>249.4</v>
      </c>
      <c r="H42" s="39">
        <f>SUM(dati!H42:H46)/5</f>
        <v>18.2</v>
      </c>
      <c r="I42" s="39">
        <f>SUM(dati!I42:I46)/5</f>
        <v>267.60000000000002</v>
      </c>
      <c r="J42" s="39">
        <f>SUM(dati!J42:J46)/5</f>
        <v>186.2</v>
      </c>
      <c r="K42" s="39">
        <f>SUM(dati!K42:K46)/5</f>
        <v>10</v>
      </c>
      <c r="L42" s="39">
        <f>SUM(dati!L42:L46)/5</f>
        <v>196.2</v>
      </c>
      <c r="M42" s="39">
        <f>SUM(dati!M42:M46)/5</f>
        <v>71.400000000000006</v>
      </c>
      <c r="N42" s="39">
        <f>SUM(dati!N42:N46)/5</f>
        <v>85.6</v>
      </c>
      <c r="O42" s="39">
        <f>SUM(dati!Q42:Q46)/5</f>
        <v>12388.8</v>
      </c>
      <c r="P42" s="40"/>
      <c r="S42" s="37"/>
      <c r="T42" s="38"/>
      <c r="U42" s="33"/>
      <c r="V42" s="39"/>
      <c r="W42" s="39"/>
      <c r="X42" s="35"/>
      <c r="Y42" s="35"/>
      <c r="Z42" s="35"/>
      <c r="AA42" s="35"/>
      <c r="AB42" s="35"/>
      <c r="AC42" s="35"/>
      <c r="AD42" s="35"/>
      <c r="AE42" s="35"/>
      <c r="AF42" s="35"/>
      <c r="AG42" s="39"/>
      <c r="AH42" s="39"/>
      <c r="AI42" s="39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</row>
    <row r="43" spans="1:50" s="15" customFormat="1" ht="11.25" x14ac:dyDescent="0.2">
      <c r="A43" s="37">
        <f t="shared" si="0"/>
        <v>83009</v>
      </c>
      <c r="B43" s="37" t="str">
        <f>+dati!B43</f>
        <v>Capo d'Orlando</v>
      </c>
      <c r="C43" s="33">
        <v>1996</v>
      </c>
      <c r="D43" s="39">
        <f>SUM(dati!D43:D47)/5</f>
        <v>113.6</v>
      </c>
      <c r="E43" s="39">
        <f>SUM(dati!E43:E47)/5</f>
        <v>106</v>
      </c>
      <c r="F43" s="39">
        <f>SUM(dati!F43:F47)/5</f>
        <v>7.6</v>
      </c>
      <c r="G43" s="39">
        <f>SUM(dati!G43:G47)/5</f>
        <v>252.2</v>
      </c>
      <c r="H43" s="39">
        <f>SUM(dati!H43:H47)/5</f>
        <v>16.600000000000001</v>
      </c>
      <c r="I43" s="39">
        <f>SUM(dati!I43:I47)/5</f>
        <v>268.8</v>
      </c>
      <c r="J43" s="39">
        <f>SUM(dati!J43:J47)/5</f>
        <v>175.4</v>
      </c>
      <c r="K43" s="39">
        <f>SUM(dati!K43:K47)/5</f>
        <v>13.4</v>
      </c>
      <c r="L43" s="39">
        <f>SUM(dati!L43:L47)/5</f>
        <v>188.8</v>
      </c>
      <c r="M43" s="39">
        <f>SUM(dati!M43:M47)/5</f>
        <v>80</v>
      </c>
      <c r="N43" s="39">
        <f>SUM(dati!N43:N47)/5</f>
        <v>87.6</v>
      </c>
      <c r="O43" s="39">
        <f>SUM(dati!Q43:Q47)/5</f>
        <v>12476.4</v>
      </c>
      <c r="P43" s="40"/>
      <c r="S43" s="37"/>
      <c r="T43" s="38"/>
      <c r="U43" s="33"/>
      <c r="V43" s="39"/>
      <c r="W43" s="39"/>
      <c r="X43" s="35"/>
      <c r="Y43" s="35"/>
      <c r="Z43" s="35"/>
      <c r="AA43" s="35"/>
      <c r="AB43" s="35"/>
      <c r="AC43" s="35"/>
      <c r="AD43" s="35"/>
      <c r="AE43" s="35"/>
      <c r="AF43" s="35"/>
      <c r="AG43" s="39"/>
      <c r="AH43" s="39"/>
      <c r="AI43" s="39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</row>
    <row r="44" spans="1:50" s="15" customFormat="1" ht="11.25" x14ac:dyDescent="0.2">
      <c r="A44" s="37">
        <f t="shared" si="0"/>
        <v>83009</v>
      </c>
      <c r="B44" s="37" t="str">
        <f>+dati!B44</f>
        <v>Capo d'Orlando</v>
      </c>
      <c r="C44" s="33">
        <v>1997</v>
      </c>
      <c r="D44" s="39">
        <f>SUM(dati!D44:D48)/5</f>
        <v>114.2</v>
      </c>
      <c r="E44" s="39">
        <f>SUM(dati!E44:E48)/5</f>
        <v>109.4</v>
      </c>
      <c r="F44" s="39">
        <f>SUM(dati!F44:F48)/5</f>
        <v>4.8</v>
      </c>
      <c r="G44" s="39">
        <f>SUM(dati!G44:G48)/5</f>
        <v>248.2</v>
      </c>
      <c r="H44" s="39">
        <f>SUM(dati!H44:H48)/5</f>
        <v>20.399999999999999</v>
      </c>
      <c r="I44" s="39">
        <f>SUM(dati!I44:I48)/5</f>
        <v>268.60000000000002</v>
      </c>
      <c r="J44" s="39">
        <f>SUM(dati!J44:J48)/5</f>
        <v>179</v>
      </c>
      <c r="K44" s="39">
        <f>SUM(dati!K44:K48)/5</f>
        <v>19.399999999999999</v>
      </c>
      <c r="L44" s="39">
        <f>SUM(dati!L44:L48)/5</f>
        <v>198.4</v>
      </c>
      <c r="M44" s="39">
        <f>SUM(dati!M44:M48)/5</f>
        <v>70.2</v>
      </c>
      <c r="N44" s="39">
        <f>SUM(dati!N44:N48)/5</f>
        <v>75</v>
      </c>
      <c r="O44" s="39">
        <f>SUM(dati!Q44:Q48)/5</f>
        <v>12551.4</v>
      </c>
      <c r="P44" s="40"/>
      <c r="S44" s="37"/>
      <c r="T44" s="38"/>
      <c r="U44" s="33"/>
      <c r="V44" s="39"/>
      <c r="W44" s="39"/>
      <c r="X44" s="35"/>
      <c r="Y44" s="35"/>
      <c r="Z44" s="35"/>
      <c r="AA44" s="35"/>
      <c r="AB44" s="35"/>
      <c r="AC44" s="35"/>
      <c r="AD44" s="35"/>
      <c r="AE44" s="35"/>
      <c r="AF44" s="35"/>
      <c r="AG44" s="39"/>
      <c r="AH44" s="39"/>
      <c r="AI44" s="39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</row>
    <row r="45" spans="1:50" s="15" customFormat="1" ht="11.25" x14ac:dyDescent="0.2">
      <c r="A45" s="37">
        <f t="shared" si="0"/>
        <v>83009</v>
      </c>
      <c r="B45" s="37" t="str">
        <f>+dati!B45</f>
        <v>Capo d'Orlando</v>
      </c>
      <c r="C45" s="33">
        <v>1998</v>
      </c>
      <c r="D45" s="39">
        <f>SUM(dati!D45:D49)/5</f>
        <v>110.2</v>
      </c>
      <c r="E45" s="39">
        <f>SUM(dati!E45:E49)/5</f>
        <v>110</v>
      </c>
      <c r="F45" s="39">
        <f>SUM(dati!F45:F49)/5</f>
        <v>0.2</v>
      </c>
      <c r="G45" s="39">
        <f>SUM(dati!G45:G49)/5</f>
        <v>250.2</v>
      </c>
      <c r="H45" s="39">
        <f>SUM(dati!H45:H49)/5</f>
        <v>23.4</v>
      </c>
      <c r="I45" s="39">
        <f>SUM(dati!I45:I49)/5</f>
        <v>273.60000000000002</v>
      </c>
      <c r="J45" s="39">
        <f>SUM(dati!J45:J49)/5</f>
        <v>177.2</v>
      </c>
      <c r="K45" s="39">
        <f>SUM(dati!K45:K49)/5</f>
        <v>24.6</v>
      </c>
      <c r="L45" s="39">
        <f>SUM(dati!L45:L49)/5</f>
        <v>201.8</v>
      </c>
      <c r="M45" s="39">
        <f>SUM(dati!M45:M49)/5</f>
        <v>71.8</v>
      </c>
      <c r="N45" s="39">
        <f>SUM(dati!N45:N49)/5</f>
        <v>72</v>
      </c>
      <c r="O45" s="39">
        <f>SUM(dati!Q45:Q49)/5</f>
        <v>12623.4</v>
      </c>
      <c r="P45" s="40"/>
      <c r="S45" s="37"/>
      <c r="T45" s="38"/>
      <c r="U45" s="33"/>
      <c r="V45" s="39"/>
      <c r="W45" s="39"/>
      <c r="X45" s="35"/>
      <c r="Y45" s="35"/>
      <c r="Z45" s="35"/>
      <c r="AA45" s="35"/>
      <c r="AB45" s="35"/>
      <c r="AC45" s="35"/>
      <c r="AD45" s="35"/>
      <c r="AE45" s="35"/>
      <c r="AF45" s="35"/>
      <c r="AG45" s="39"/>
      <c r="AH45" s="39"/>
      <c r="AI45" s="39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</row>
    <row r="46" spans="1:50" s="15" customFormat="1" ht="11.25" x14ac:dyDescent="0.2">
      <c r="A46" s="37">
        <f t="shared" si="0"/>
        <v>83009</v>
      </c>
      <c r="B46" s="37" t="str">
        <f>+dati!B46</f>
        <v>Capo d'Orlando</v>
      </c>
      <c r="C46" s="33">
        <v>1999</v>
      </c>
      <c r="D46" s="39">
        <f>SUM(dati!D46:D50)/5</f>
        <v>107</v>
      </c>
      <c r="E46" s="39">
        <f>SUM(dati!E46:E50)/5</f>
        <v>114.4</v>
      </c>
      <c r="F46" s="39">
        <f>SUM(dati!F46:F50)/5</f>
        <v>-7.4</v>
      </c>
      <c r="G46" s="39">
        <f>SUM(dati!G46:G50)/5</f>
        <v>248</v>
      </c>
      <c r="H46" s="39">
        <f>SUM(dati!H46:H50)/5</f>
        <v>23</v>
      </c>
      <c r="I46" s="39">
        <f>SUM(dati!I46:I50)/5</f>
        <v>271</v>
      </c>
      <c r="J46" s="39">
        <f>SUM(dati!J46:J50)/5</f>
        <v>181.4</v>
      </c>
      <c r="K46" s="39">
        <f>SUM(dati!K46:K50)/5</f>
        <v>29.8</v>
      </c>
      <c r="L46" s="39">
        <f>SUM(dati!L46:L50)/5</f>
        <v>211.2</v>
      </c>
      <c r="M46" s="39">
        <f>SUM(dati!M46:M50)/5</f>
        <v>59.8</v>
      </c>
      <c r="N46" s="39">
        <f>SUM(dati!N46:N50)/5</f>
        <v>52.4</v>
      </c>
      <c r="O46" s="39">
        <f>SUM(dati!Q46:Q50)/5</f>
        <v>12663</v>
      </c>
      <c r="P46" s="40"/>
      <c r="S46" s="37"/>
      <c r="T46" s="38"/>
      <c r="U46" s="33"/>
      <c r="V46" s="39"/>
      <c r="W46" s="39"/>
      <c r="X46" s="35"/>
      <c r="Y46" s="35"/>
      <c r="Z46" s="35"/>
      <c r="AA46" s="35"/>
      <c r="AB46" s="35"/>
      <c r="AC46" s="35"/>
      <c r="AD46" s="35"/>
      <c r="AE46" s="35"/>
      <c r="AF46" s="35"/>
      <c r="AG46" s="39"/>
      <c r="AH46" s="39"/>
      <c r="AI46" s="39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</row>
    <row r="47" spans="1:50" s="15" customFormat="1" ht="11.25" x14ac:dyDescent="0.2">
      <c r="A47" s="37">
        <f t="shared" si="0"/>
        <v>83009</v>
      </c>
      <c r="B47" s="37" t="str">
        <f>+dati!B47</f>
        <v>Capo d'Orlando</v>
      </c>
      <c r="C47" s="33">
        <v>2000</v>
      </c>
      <c r="D47" s="39">
        <f>SUM(dati!D47:D51)/5</f>
        <v>108.2</v>
      </c>
      <c r="E47" s="39">
        <f>SUM(dati!E47:E51)/5</f>
        <v>114.4</v>
      </c>
      <c r="F47" s="39">
        <f>SUM(dati!F47:F51)/5</f>
        <v>-6.2</v>
      </c>
      <c r="G47" s="39">
        <f>SUM(dati!G47:G51)/5</f>
        <v>248.8</v>
      </c>
      <c r="H47" s="39">
        <f>SUM(dati!H47:H51)/5</f>
        <v>28.8</v>
      </c>
      <c r="I47" s="39">
        <f>SUM(dati!I47:I51)/5</f>
        <v>277.60000000000002</v>
      </c>
      <c r="J47" s="39">
        <f>SUM(dati!J47:J51)/5</f>
        <v>185.8</v>
      </c>
      <c r="K47" s="39">
        <f>SUM(dati!K47:K51)/5</f>
        <v>28.4</v>
      </c>
      <c r="L47" s="39">
        <f>SUM(dati!L47:L51)/5</f>
        <v>214.2</v>
      </c>
      <c r="M47" s="39">
        <f>SUM(dati!M47:M51)/5</f>
        <v>63.4</v>
      </c>
      <c r="N47" s="39">
        <f>SUM(dati!N47:N51)/5</f>
        <v>57.2</v>
      </c>
      <c r="O47" s="39">
        <f>SUM(dati!Q47:Q51)/5</f>
        <v>12707.4</v>
      </c>
      <c r="P47" s="40"/>
      <c r="S47" s="37"/>
      <c r="T47" s="38"/>
      <c r="U47" s="33"/>
      <c r="V47" s="39"/>
      <c r="W47" s="39"/>
      <c r="X47" s="35"/>
      <c r="Y47" s="35"/>
      <c r="Z47" s="35"/>
      <c r="AA47" s="35"/>
      <c r="AB47" s="35"/>
      <c r="AC47" s="35"/>
      <c r="AD47" s="35"/>
      <c r="AE47" s="35"/>
      <c r="AF47" s="35"/>
      <c r="AG47" s="39"/>
      <c r="AH47" s="39"/>
      <c r="AI47" s="39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</row>
    <row r="48" spans="1:50" s="15" customFormat="1" x14ac:dyDescent="0.2">
      <c r="A48" s="37">
        <f t="shared" si="0"/>
        <v>83009</v>
      </c>
      <c r="B48" s="37" t="str">
        <f>+dati!B48</f>
        <v>Capo d'Orlando</v>
      </c>
      <c r="C48" s="33">
        <v>2001</v>
      </c>
      <c r="D48" s="39">
        <f>SUM(dati!D48:D52)/5</f>
        <v>108.4</v>
      </c>
      <c r="E48" s="39">
        <f>SUM(dati!E48:E52)/5</f>
        <v>118</v>
      </c>
      <c r="F48" s="39">
        <f>SUM(dati!F48:F52)/5</f>
        <v>-9.6</v>
      </c>
      <c r="G48" s="39">
        <f>SUM(dati!G48:G52)/5</f>
        <v>249</v>
      </c>
      <c r="H48" s="39">
        <f>SUM(dati!H48:H52)/5</f>
        <v>41.2</v>
      </c>
      <c r="I48" s="39">
        <f>SUM(dati!I48:I52)/5</f>
        <v>290.2</v>
      </c>
      <c r="J48" s="39">
        <f>SUM(dati!J48:J52)/5</f>
        <v>201.8</v>
      </c>
      <c r="K48" s="39">
        <f>SUM(dati!K48:K52)/5</f>
        <v>25.6</v>
      </c>
      <c r="L48" s="39">
        <f>SUM(dati!L48:L52)/5</f>
        <v>227.4</v>
      </c>
      <c r="M48" s="39">
        <f>SUM(dati!M48:M52)/5</f>
        <v>62.8</v>
      </c>
      <c r="N48" s="39">
        <f>SUM(dati!N48:N52)/5</f>
        <v>53.2</v>
      </c>
      <c r="O48" s="39">
        <f>SUM(dati!Q48:Q52)/5</f>
        <v>12747.8</v>
      </c>
      <c r="P48" s="40"/>
      <c r="Q48"/>
      <c r="R48"/>
      <c r="S48" s="37"/>
      <c r="T48" s="38"/>
      <c r="U48" s="33"/>
      <c r="V48" s="39"/>
      <c r="W48" s="39"/>
      <c r="X48" s="35"/>
      <c r="Y48" s="35"/>
      <c r="Z48" s="35"/>
      <c r="AA48" s="35"/>
      <c r="AB48" s="35"/>
      <c r="AC48" s="35"/>
      <c r="AD48" s="35"/>
      <c r="AE48" s="35"/>
      <c r="AF48" s="35"/>
      <c r="AG48" s="39"/>
      <c r="AH48" s="39"/>
      <c r="AI48" s="39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</row>
    <row r="49" spans="1:50" s="15" customFormat="1" x14ac:dyDescent="0.2">
      <c r="A49" s="37">
        <f t="shared" si="0"/>
        <v>83009</v>
      </c>
      <c r="B49" s="37" t="str">
        <f>+dati!B49</f>
        <v>Capo d'Orlando</v>
      </c>
      <c r="C49" s="33">
        <v>2002</v>
      </c>
      <c r="D49" s="39">
        <f>SUM(dati!D49:D53)/5</f>
        <v>109.2</v>
      </c>
      <c r="E49" s="39">
        <f>SUM(dati!E49:E53)/5</f>
        <v>111.4</v>
      </c>
      <c r="F49" s="39">
        <f>SUM(dati!F49:F53)/5</f>
        <v>-2.2000000000000002</v>
      </c>
      <c r="G49" s="39">
        <f>SUM(dati!G49:G53)/5</f>
        <v>243.2</v>
      </c>
      <c r="H49" s="39">
        <f>SUM(dati!H49:H53)/5</f>
        <v>46.6</v>
      </c>
      <c r="I49" s="39">
        <f>SUM(dati!I49:I53)/5</f>
        <v>289.8</v>
      </c>
      <c r="J49" s="39">
        <f>SUM(dati!J49:J53)/5</f>
        <v>209.2</v>
      </c>
      <c r="K49" s="39">
        <f>SUM(dati!K49:K53)/5</f>
        <v>20.2</v>
      </c>
      <c r="L49" s="39">
        <f>SUM(dati!L49:L53)/5</f>
        <v>229.4</v>
      </c>
      <c r="M49" s="39">
        <f>SUM(dati!M49:M53)/5</f>
        <v>60.4</v>
      </c>
      <c r="N49" s="39">
        <f>SUM(dati!N49:N53)/5</f>
        <v>58.2</v>
      </c>
      <c r="O49" s="39">
        <f>SUM(dati!Q49:Q53)/5</f>
        <v>12793.2</v>
      </c>
      <c r="P49" s="40"/>
      <c r="Q49"/>
      <c r="R49"/>
      <c r="S49" s="37"/>
      <c r="T49" s="38"/>
      <c r="U49" s="33"/>
      <c r="V49" s="39"/>
      <c r="W49" s="39"/>
      <c r="X49" s="35"/>
      <c r="Y49" s="35"/>
      <c r="Z49" s="35"/>
      <c r="AA49" s="35"/>
      <c r="AB49" s="35"/>
      <c r="AC49" s="35"/>
      <c r="AD49" s="35"/>
      <c r="AE49" s="35"/>
      <c r="AF49" s="35"/>
      <c r="AG49" s="39"/>
      <c r="AH49" s="39"/>
      <c r="AI49" s="39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</row>
    <row r="50" spans="1:50" s="15" customFormat="1" ht="11.25" x14ac:dyDescent="0.2">
      <c r="A50" s="37">
        <f t="shared" si="0"/>
        <v>83009</v>
      </c>
      <c r="B50" s="37" t="str">
        <f>+dati!B50</f>
        <v>Capo d'Orlando</v>
      </c>
      <c r="C50" s="33">
        <v>2003</v>
      </c>
      <c r="D50" s="39">
        <f>SUM(dati!D50:D54)/5</f>
        <v>111</v>
      </c>
      <c r="E50" s="39">
        <f>SUM(dati!E50:E54)/5</f>
        <v>111.4</v>
      </c>
      <c r="F50" s="39">
        <f>SUM(dati!F50:F54)/5</f>
        <v>-0.4</v>
      </c>
      <c r="G50" s="39">
        <f>SUM(dati!G50:G54)/5</f>
        <v>235</v>
      </c>
      <c r="H50" s="39">
        <f>SUM(dati!H50:H54)/5</f>
        <v>51.4</v>
      </c>
      <c r="I50" s="39">
        <f>SUM(dati!I50:I54)/5</f>
        <v>286.39999999999998</v>
      </c>
      <c r="J50" s="39">
        <f>SUM(dati!J50:J54)/5</f>
        <v>219.6</v>
      </c>
      <c r="K50" s="39">
        <f>SUM(dati!K50:K54)/5</f>
        <v>14.4</v>
      </c>
      <c r="L50" s="39">
        <f>SUM(dati!L50:L54)/5</f>
        <v>234</v>
      </c>
      <c r="M50" s="39">
        <f>SUM(dati!M50:M54)/5</f>
        <v>52.4</v>
      </c>
      <c r="N50" s="39">
        <f>SUM(dati!N50:N54)/5</f>
        <v>52</v>
      </c>
      <c r="O50" s="39">
        <f>SUM(dati!Q50:Q54)/5</f>
        <v>12832.4</v>
      </c>
      <c r="P50" s="40"/>
      <c r="S50" s="37"/>
      <c r="T50" s="38"/>
      <c r="U50" s="33"/>
      <c r="V50" s="39"/>
      <c r="W50" s="39"/>
      <c r="X50" s="35"/>
      <c r="Y50" s="35"/>
      <c r="Z50" s="35"/>
      <c r="AA50" s="35"/>
      <c r="AB50" s="35"/>
      <c r="AC50" s="35"/>
      <c r="AD50" s="35"/>
      <c r="AE50" s="35"/>
      <c r="AF50" s="35"/>
      <c r="AG50" s="39"/>
      <c r="AH50" s="39"/>
      <c r="AI50" s="39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</row>
    <row r="51" spans="1:50" s="15" customFormat="1" ht="11.25" x14ac:dyDescent="0.2">
      <c r="A51" s="37">
        <f t="shared" si="0"/>
        <v>83009</v>
      </c>
      <c r="B51" s="37" t="str">
        <f>+dati!B51</f>
        <v>Capo d'Orlando</v>
      </c>
      <c r="C51" s="33">
        <v>2004</v>
      </c>
      <c r="D51" s="39">
        <f>SUM(dati!D51:D55)/5</f>
        <v>109.6</v>
      </c>
      <c r="E51" s="39">
        <f>SUM(dati!E51:E55)/5</f>
        <v>111.4</v>
      </c>
      <c r="F51" s="39">
        <f>SUM(dati!F51:F55)/5</f>
        <v>-1.8</v>
      </c>
      <c r="G51" s="39">
        <f>SUM(dati!G51:G55)/5</f>
        <v>242.4</v>
      </c>
      <c r="H51" s="39">
        <f>SUM(dati!H51:H55)/5</f>
        <v>56.8</v>
      </c>
      <c r="I51" s="39">
        <f>SUM(dati!I51:I55)/5</f>
        <v>299.2</v>
      </c>
      <c r="J51" s="39">
        <f>SUM(dati!J51:J55)/5</f>
        <v>220.4</v>
      </c>
      <c r="K51" s="39">
        <f>SUM(dati!K51:K55)/5</f>
        <v>9.1999999999999993</v>
      </c>
      <c r="L51" s="39">
        <f>SUM(dati!L51:L55)/5</f>
        <v>229.6</v>
      </c>
      <c r="M51" s="39">
        <f>SUM(dati!M51:M55)/5</f>
        <v>69.599999999999994</v>
      </c>
      <c r="N51" s="39">
        <f>SUM(dati!N51:N55)/5</f>
        <v>67.8</v>
      </c>
      <c r="O51" s="39">
        <f>SUM(dati!Q51:Q55)/5</f>
        <v>12900.2</v>
      </c>
      <c r="P51" s="40"/>
      <c r="S51" s="37"/>
      <c r="T51" s="38"/>
      <c r="U51" s="33"/>
      <c r="V51" s="39"/>
      <c r="W51" s="39"/>
      <c r="X51" s="35"/>
      <c r="Y51" s="35"/>
      <c r="Z51" s="35"/>
      <c r="AA51" s="35"/>
      <c r="AB51" s="35"/>
      <c r="AC51" s="35"/>
      <c r="AD51" s="35"/>
      <c r="AE51" s="35"/>
      <c r="AF51" s="35"/>
      <c r="AG51" s="39"/>
      <c r="AH51" s="39"/>
      <c r="AI51" s="39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1:50" s="15" customFormat="1" ht="11.25" x14ac:dyDescent="0.2">
      <c r="A52" s="37">
        <f t="shared" si="0"/>
        <v>83009</v>
      </c>
      <c r="B52" s="37" t="str">
        <f>+dati!B52</f>
        <v>Capo d'orlando</v>
      </c>
      <c r="C52" s="33">
        <v>2005</v>
      </c>
      <c r="D52" s="39">
        <f>SUM(dati!D52:D56)/5</f>
        <v>104.6</v>
      </c>
      <c r="E52" s="39">
        <f>SUM(dati!E52:E56)/5</f>
        <v>115.6</v>
      </c>
      <c r="F52" s="39">
        <f>SUM(dati!F52:F56)/5</f>
        <v>-11</v>
      </c>
      <c r="G52" s="39">
        <f>SUM(dati!G52:G56)/5</f>
        <v>240</v>
      </c>
      <c r="H52" s="39">
        <f>SUM(dati!H52:H56)/5</f>
        <v>66</v>
      </c>
      <c r="I52" s="39">
        <f>SUM(dati!I52:I56)/5</f>
        <v>306</v>
      </c>
      <c r="J52" s="39">
        <f>SUM(dati!J52:J56)/5</f>
        <v>228.8</v>
      </c>
      <c r="K52" s="39">
        <f>SUM(dati!K52:K56)/5</f>
        <v>8.8000000000000007</v>
      </c>
      <c r="L52" s="39">
        <f>SUM(dati!L52:L56)/5</f>
        <v>237.6</v>
      </c>
      <c r="M52" s="39">
        <f>SUM(dati!M52:M56)/5</f>
        <v>68.400000000000006</v>
      </c>
      <c r="N52" s="39">
        <f>SUM(dati!N52:N56)/5</f>
        <v>57.4</v>
      </c>
      <c r="O52" s="39">
        <f>SUM(dati!Q52:Q56)/5</f>
        <v>12957.6</v>
      </c>
      <c r="P52" s="40"/>
      <c r="S52" s="37"/>
      <c r="T52" s="38"/>
      <c r="U52" s="33"/>
      <c r="V52" s="39"/>
      <c r="W52" s="39"/>
      <c r="X52" s="35"/>
      <c r="Y52" s="35"/>
      <c r="Z52" s="35"/>
      <c r="AA52" s="35"/>
      <c r="AB52" s="35"/>
      <c r="AC52" s="35"/>
      <c r="AD52" s="35"/>
      <c r="AE52" s="35"/>
      <c r="AF52" s="35"/>
      <c r="AG52" s="39"/>
      <c r="AH52" s="39"/>
      <c r="AI52" s="39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</row>
    <row r="53" spans="1:50" s="15" customFormat="1" ht="11.25" x14ac:dyDescent="0.2">
      <c r="A53" s="37">
        <f t="shared" si="0"/>
        <v>83009</v>
      </c>
      <c r="B53" s="37" t="str">
        <f>+dati!B53</f>
        <v>Capo d'orlando</v>
      </c>
      <c r="C53" s="33">
        <v>2006</v>
      </c>
      <c r="D53" s="39">
        <f>SUM(dati!D53:D57)/5</f>
        <v>101.2</v>
      </c>
      <c r="E53" s="39">
        <f>SUM(dati!E53:E57)/5</f>
        <v>112.6</v>
      </c>
      <c r="F53" s="39">
        <f>SUM(dati!F53:F57)/5</f>
        <v>-11.4</v>
      </c>
      <c r="G53" s="39">
        <f>SUM(dati!G53:G57)/5</f>
        <v>228.6</v>
      </c>
      <c r="H53" s="39">
        <f>SUM(dati!H53:H57)/5</f>
        <v>65.599999999999994</v>
      </c>
      <c r="I53" s="39">
        <f>SUM(dati!I53:I57)/5</f>
        <v>294.2</v>
      </c>
      <c r="J53" s="39">
        <f>SUM(dati!J53:J57)/5</f>
        <v>229.2</v>
      </c>
      <c r="K53" s="39">
        <f>SUM(dati!K53:K57)/5</f>
        <v>10</v>
      </c>
      <c r="L53" s="39">
        <f>SUM(dati!L53:L57)/5</f>
        <v>239.2</v>
      </c>
      <c r="M53" s="39">
        <f>SUM(dati!M53:M57)/5</f>
        <v>55</v>
      </c>
      <c r="N53" s="39">
        <f>SUM(dati!N53:N57)/5</f>
        <v>43.6</v>
      </c>
      <c r="O53" s="39">
        <f>SUM(dati!Q53:Q57)/5</f>
        <v>13001.2</v>
      </c>
      <c r="P53" s="40"/>
      <c r="S53" s="37"/>
      <c r="T53" s="38"/>
      <c r="U53" s="33"/>
      <c r="V53" s="39"/>
      <c r="W53" s="39"/>
      <c r="X53" s="35"/>
      <c r="Y53" s="35"/>
      <c r="Z53" s="35"/>
      <c r="AA53" s="35"/>
      <c r="AB53" s="35"/>
      <c r="AC53" s="35"/>
      <c r="AD53" s="35"/>
      <c r="AE53" s="35"/>
      <c r="AF53" s="35"/>
      <c r="AG53" s="39"/>
      <c r="AH53" s="39"/>
      <c r="AI53" s="39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</row>
    <row r="54" spans="1:50" s="15" customFormat="1" ht="11.25" x14ac:dyDescent="0.2">
      <c r="A54" s="37">
        <f t="shared" si="0"/>
        <v>83009</v>
      </c>
      <c r="B54" s="37" t="str">
        <f>+dati!B54</f>
        <v>Capo d'orlando</v>
      </c>
      <c r="C54" s="33">
        <v>2007</v>
      </c>
      <c r="D54" s="39">
        <f>SUM(dati!D54:D58)/5</f>
        <v>97.6</v>
      </c>
      <c r="E54" s="39">
        <f>SUM(dati!E54:E58)/5</f>
        <v>118.6</v>
      </c>
      <c r="F54" s="39">
        <f>SUM(dati!F54:F58)/5</f>
        <v>-21</v>
      </c>
      <c r="G54" s="39">
        <f>SUM(dati!G54:G58)/5</f>
        <v>230.4</v>
      </c>
      <c r="H54" s="39">
        <f>SUM(dati!H54:H58)/5</f>
        <v>67.400000000000006</v>
      </c>
      <c r="I54" s="39">
        <f>SUM(dati!I54:I58)/5</f>
        <v>297.8</v>
      </c>
      <c r="J54" s="39">
        <f>SUM(dati!J54:J58)/5</f>
        <v>233.8</v>
      </c>
      <c r="K54" s="39">
        <f>SUM(dati!K54:K58)/5</f>
        <v>10.8</v>
      </c>
      <c r="L54" s="39">
        <f>SUM(dati!L54:L58)/5</f>
        <v>244.6</v>
      </c>
      <c r="M54" s="39">
        <f>SUM(dati!M54:M58)/5</f>
        <v>53.2</v>
      </c>
      <c r="N54" s="39">
        <f>SUM(dati!N54:N58)/5</f>
        <v>32.200000000000003</v>
      </c>
      <c r="O54" s="39">
        <f>SUM(dati!Q54:Q58)/5</f>
        <v>13033.4</v>
      </c>
      <c r="P54" s="40"/>
      <c r="S54" s="37"/>
      <c r="T54" s="38"/>
      <c r="U54" s="33"/>
      <c r="V54" s="39"/>
      <c r="W54" s="39"/>
      <c r="X54" s="35"/>
      <c r="Y54" s="35"/>
      <c r="Z54" s="35"/>
      <c r="AA54" s="35"/>
      <c r="AB54" s="35"/>
      <c r="AC54" s="35"/>
      <c r="AD54" s="35"/>
      <c r="AE54" s="35"/>
      <c r="AF54" s="35"/>
      <c r="AG54" s="39"/>
      <c r="AH54" s="39"/>
      <c r="AI54" s="39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</row>
    <row r="55" spans="1:50" s="15" customFormat="1" ht="11.25" x14ac:dyDescent="0.2">
      <c r="A55" s="37">
        <f t="shared" si="0"/>
        <v>83009</v>
      </c>
      <c r="B55" s="37" t="str">
        <f>+dati!B55</f>
        <v>Capo d'orlando</v>
      </c>
      <c r="C55" s="33">
        <v>2008</v>
      </c>
      <c r="D55" s="39">
        <f>SUM(dati!D55:D59)/5</f>
        <v>95</v>
      </c>
      <c r="E55" s="39">
        <f>SUM(dati!E55:E59)/5</f>
        <v>123.2</v>
      </c>
      <c r="F55" s="39">
        <f>SUM(dati!F55:F59)/5</f>
        <v>-28.2</v>
      </c>
      <c r="G55" s="39">
        <f>SUM(dati!G55:G59)/5</f>
        <v>246</v>
      </c>
      <c r="H55" s="39">
        <f>SUM(dati!H55:H59)/5</f>
        <v>78.599999999999994</v>
      </c>
      <c r="I55" s="39">
        <f>SUM(dati!I55:I59)/5</f>
        <v>324.60000000000002</v>
      </c>
      <c r="J55" s="39">
        <f>SUM(dati!J55:J59)/5</f>
        <v>231.2</v>
      </c>
      <c r="K55" s="39">
        <f>SUM(dati!K55:K59)/5</f>
        <v>11.2</v>
      </c>
      <c r="L55" s="39">
        <f>SUM(dati!L55:L59)/5</f>
        <v>242.4</v>
      </c>
      <c r="M55" s="39">
        <f>SUM(dati!M55:M59)/5</f>
        <v>82.2</v>
      </c>
      <c r="N55" s="39">
        <f>SUM(dati!N55:N59)/5</f>
        <v>54</v>
      </c>
      <c r="O55" s="39">
        <f>SUM(dati!Q55:Q59)/5</f>
        <v>13087.4</v>
      </c>
      <c r="P55" s="40"/>
      <c r="S55" s="37"/>
      <c r="T55" s="38"/>
      <c r="U55" s="33"/>
      <c r="V55" s="39"/>
      <c r="W55" s="39"/>
      <c r="X55" s="35"/>
      <c r="Y55" s="35"/>
      <c r="Z55" s="35"/>
      <c r="AA55" s="35"/>
      <c r="AB55" s="35"/>
      <c r="AC55" s="35"/>
      <c r="AD55" s="35"/>
      <c r="AE55" s="35"/>
      <c r="AF55" s="35"/>
      <c r="AG55" s="39"/>
      <c r="AH55" s="39"/>
      <c r="AI55" s="39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</row>
    <row r="56" spans="1:50" s="15" customFormat="1" ht="11.25" x14ac:dyDescent="0.2">
      <c r="A56" s="37">
        <f t="shared" si="0"/>
        <v>83009</v>
      </c>
      <c r="B56" s="37" t="str">
        <f>+dati!B56</f>
        <v>Capo d'orlando</v>
      </c>
      <c r="C56" s="33">
        <v>2009</v>
      </c>
      <c r="D56" s="39">
        <f>SUM(dati!D56:D60)/5</f>
        <v>98.6</v>
      </c>
      <c r="E56" s="39">
        <f>SUM(dati!E56:E60)/5</f>
        <v>123.2</v>
      </c>
      <c r="F56" s="39">
        <f>SUM(dati!F56:F60)/5</f>
        <v>-24.6</v>
      </c>
      <c r="G56" s="39">
        <f>SUM(dati!G56:G60)/5</f>
        <v>266.60000000000002</v>
      </c>
      <c r="H56" s="39">
        <f>SUM(dati!H56:H60)/5</f>
        <v>78.8</v>
      </c>
      <c r="I56" s="39">
        <f>SUM(dati!I56:I60)/5</f>
        <v>345.4</v>
      </c>
      <c r="J56" s="39">
        <f>SUM(dati!J56:J60)/5</f>
        <v>256.8</v>
      </c>
      <c r="K56" s="39">
        <f>SUM(dati!K56:K60)/5</f>
        <v>12</v>
      </c>
      <c r="L56" s="39">
        <f>SUM(dati!L56:L60)/5</f>
        <v>268.8</v>
      </c>
      <c r="M56" s="39">
        <f>SUM(dati!M56:M60)/5</f>
        <v>76.599999999999994</v>
      </c>
      <c r="N56" s="39">
        <f>SUM(dati!N56:N60)/5</f>
        <v>52</v>
      </c>
      <c r="O56" s="39">
        <f>SUM(dati!Q56:Q60)/5</f>
        <v>13131.6</v>
      </c>
      <c r="P56" s="40"/>
      <c r="S56" s="37"/>
      <c r="T56" s="38"/>
      <c r="U56" s="33"/>
      <c r="V56" s="39"/>
      <c r="W56" s="39"/>
      <c r="X56" s="35"/>
      <c r="Y56" s="35"/>
      <c r="Z56" s="35"/>
      <c r="AA56" s="35"/>
      <c r="AB56" s="35"/>
      <c r="AC56" s="35"/>
      <c r="AD56" s="35"/>
      <c r="AE56" s="35"/>
      <c r="AF56" s="35"/>
      <c r="AG56" s="39"/>
      <c r="AH56" s="39"/>
      <c r="AI56" s="39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</row>
    <row r="57" spans="1:50" s="15" customFormat="1" ht="11.25" x14ac:dyDescent="0.2">
      <c r="A57" s="37">
        <f t="shared" si="0"/>
        <v>83009</v>
      </c>
      <c r="B57" s="37" t="str">
        <f>+dati!B57</f>
        <v>Capo d'orlando</v>
      </c>
      <c r="C57" s="33">
        <v>2010</v>
      </c>
      <c r="D57" s="39">
        <f>SUM(dati!D57:D61)/5</f>
        <v>101.8</v>
      </c>
      <c r="E57" s="39">
        <f>SUM(dati!E57:E61)/5</f>
        <v>122.8</v>
      </c>
      <c r="F57" s="39">
        <f>SUM(dati!F57:F61)/5</f>
        <v>-21</v>
      </c>
      <c r="G57" s="39">
        <f>SUM(dati!G57:G61)/5</f>
        <v>282.39999999999998</v>
      </c>
      <c r="H57" s="39">
        <f>SUM(dati!H57:H61)/5</f>
        <v>71.599999999999994</v>
      </c>
      <c r="I57" s="39">
        <f>SUM(dati!I57:I61)/5</f>
        <v>354</v>
      </c>
      <c r="J57" s="39">
        <f>SUM(dati!J57:J61)/5</f>
        <v>262</v>
      </c>
      <c r="K57" s="39">
        <f>SUM(dati!K57:K61)/5</f>
        <v>14.2</v>
      </c>
      <c r="L57" s="39">
        <f>SUM(dati!L57:L61)/5</f>
        <v>276.2</v>
      </c>
      <c r="M57" s="39">
        <f>SUM(dati!M57:M61)/5</f>
        <v>77.8</v>
      </c>
      <c r="N57" s="39">
        <f>SUM(dati!N57:N61)/5</f>
        <v>56.8</v>
      </c>
      <c r="O57" s="39">
        <f>SUM(dati!Q57:Q61)/5</f>
        <v>13180.6</v>
      </c>
      <c r="P57" s="40"/>
      <c r="S57" s="37"/>
      <c r="T57" s="38"/>
      <c r="U57" s="33"/>
      <c r="V57" s="39"/>
      <c r="W57" s="39"/>
      <c r="X57" s="35"/>
      <c r="Y57" s="35"/>
      <c r="Z57" s="35"/>
      <c r="AA57" s="35"/>
      <c r="AB57" s="35"/>
      <c r="AC57" s="35"/>
      <c r="AD57" s="35"/>
      <c r="AE57" s="35"/>
      <c r="AF57" s="35"/>
      <c r="AG57" s="39"/>
      <c r="AH57" s="39"/>
      <c r="AI57" s="39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</row>
    <row r="58" spans="1:50" s="15" customFormat="1" ht="11.25" x14ac:dyDescent="0.2">
      <c r="A58" s="37">
        <f t="shared" si="0"/>
        <v>83009</v>
      </c>
      <c r="B58" s="37" t="str">
        <f>+dati!B58</f>
        <v>Capo d'orlando</v>
      </c>
      <c r="C58" s="33">
        <v>2011</v>
      </c>
      <c r="D58" s="39">
        <f>SUM(dati!D58:D62)/5</f>
        <v>102</v>
      </c>
      <c r="E58" s="39">
        <f>SUM(dati!E58:E62)/5</f>
        <v>124.8</v>
      </c>
      <c r="F58" s="39">
        <f>SUM(dati!F58:F62)/5</f>
        <v>-22.8</v>
      </c>
      <c r="G58" s="39">
        <f>SUM(dati!G58:G62)/5</f>
        <v>284</v>
      </c>
      <c r="H58" s="39">
        <f>SUM(dati!H58:H62)/5</f>
        <v>67</v>
      </c>
      <c r="I58" s="39">
        <f>SUM(dati!I58:I62)/5</f>
        <v>351</v>
      </c>
      <c r="J58" s="39">
        <f>SUM(dati!J58:J62)/5</f>
        <v>263.39999999999998</v>
      </c>
      <c r="K58" s="39">
        <f>SUM(dati!K58:K62)/5</f>
        <v>13.4</v>
      </c>
      <c r="L58" s="39">
        <f>SUM(dati!L58:L62)/5</f>
        <v>276.8</v>
      </c>
      <c r="M58" s="39">
        <f>SUM(dati!M58:M62)/5</f>
        <v>74.2</v>
      </c>
      <c r="N58" s="39">
        <f>SUM(dati!N58:N62)/5</f>
        <v>51.4</v>
      </c>
      <c r="O58" s="39">
        <f>SUM(dati!Q58:Q62)/5</f>
        <v>13224.2</v>
      </c>
      <c r="P58" s="40"/>
      <c r="S58" s="37"/>
      <c r="T58" s="38"/>
      <c r="U58" s="33"/>
      <c r="V58" s="39"/>
      <c r="W58" s="39"/>
      <c r="X58" s="35"/>
      <c r="Y58" s="35"/>
      <c r="Z58" s="35"/>
      <c r="AA58" s="35"/>
      <c r="AB58" s="35"/>
      <c r="AC58" s="35"/>
      <c r="AD58" s="35"/>
      <c r="AE58" s="35"/>
      <c r="AF58" s="35"/>
      <c r="AG58" s="39"/>
      <c r="AH58" s="39"/>
      <c r="AI58" s="39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</row>
    <row r="59" spans="1:50" s="93" customFormat="1" ht="11.25" x14ac:dyDescent="0.2">
      <c r="A59" s="37"/>
      <c r="B59" s="92"/>
      <c r="C59" s="33"/>
      <c r="D59" s="39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50" s="15" customFormat="1" ht="11.25" x14ac:dyDescent="0.2">
      <c r="A60" s="42"/>
      <c r="B60" s="42"/>
      <c r="C60" s="43" t="s">
        <v>23</v>
      </c>
      <c r="D60" s="44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50" s="15" customFormat="1" ht="11.25" x14ac:dyDescent="0.2">
      <c r="B61" s="38"/>
      <c r="C61" s="3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50" s="15" customFormat="1" ht="11.25" x14ac:dyDescent="0.2">
      <c r="B62" s="38"/>
      <c r="C62" s="33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50" s="15" customFormat="1" ht="11.25" x14ac:dyDescent="0.2">
      <c r="B63" s="38"/>
      <c r="C63" s="33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50" s="15" customFormat="1" ht="11.25" x14ac:dyDescent="0.2">
      <c r="B64" s="38"/>
      <c r="C64" s="33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2:15" s="15" customFormat="1" ht="11.25" x14ac:dyDescent="0.2">
      <c r="B65" s="38"/>
      <c r="C65" s="33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2:15" s="15" customFormat="1" ht="11.25" x14ac:dyDescent="0.2">
      <c r="B66" s="38"/>
      <c r="C66" s="33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2:15" s="15" customFormat="1" ht="11.25" x14ac:dyDescent="0.2">
      <c r="B67" s="38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2:15" s="15" customFormat="1" ht="11.25" x14ac:dyDescent="0.2">
      <c r="B68" s="38"/>
      <c r="C68" s="33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2:15" s="15" customFormat="1" ht="11.25" x14ac:dyDescent="0.2">
      <c r="B69" s="38"/>
      <c r="C69" s="3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2:15" s="15" customFormat="1" ht="11.25" x14ac:dyDescent="0.2">
      <c r="B70" s="38"/>
      <c r="C70" s="33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2:15" s="15" customFormat="1" ht="11.25" x14ac:dyDescent="0.2">
      <c r="B71" s="38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2:15" s="15" customFormat="1" ht="11.25" x14ac:dyDescent="0.2">
      <c r="B72" s="38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2:15" s="15" customFormat="1" ht="11.25" x14ac:dyDescent="0.2">
      <c r="B73" s="38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2:15" s="15" customFormat="1" ht="11.25" x14ac:dyDescent="0.2">
      <c r="B74" s="38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2:15" s="15" customFormat="1" ht="11.25" x14ac:dyDescent="0.2">
      <c r="B75" s="38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2:15" s="15" customFormat="1" ht="11.25" x14ac:dyDescent="0.2">
      <c r="B76" s="38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2:15" s="15" customFormat="1" ht="11.25" x14ac:dyDescent="0.2">
      <c r="B77" s="38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2:15" s="15" customFormat="1" ht="11.25" x14ac:dyDescent="0.2">
      <c r="B78" s="38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2:15" s="15" customFormat="1" ht="11.25" x14ac:dyDescent="0.2">
      <c r="B79" s="38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94"/>
    </row>
    <row r="80" spans="2:15" s="15" customFormat="1" ht="11.25" x14ac:dyDescent="0.2">
      <c r="B80" s="38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s="15" customFormat="1" ht="11.25" x14ac:dyDescent="0.2">
      <c r="B81" s="38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4" spans="1:15" x14ac:dyDescent="0.2">
      <c r="A84" s="46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 x14ac:dyDescent="0.2">
      <c r="A85" s="46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1:15" x14ac:dyDescent="0.2">
      <c r="A86" s="46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5" x14ac:dyDescent="0.2">
      <c r="A87" s="46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x14ac:dyDescent="0.2">
      <c r="A88" s="46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15" x14ac:dyDescent="0.2">
      <c r="A89" s="46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</row>
    <row r="90" spans="1:15" x14ac:dyDescent="0.2">
      <c r="A90" s="4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</row>
    <row r="91" spans="1:15" x14ac:dyDescent="0.2">
      <c r="A91" s="46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</row>
    <row r="92" spans="1:15" x14ac:dyDescent="0.2">
      <c r="A92" s="46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</row>
    <row r="93" spans="1:15" x14ac:dyDescent="0.2">
      <c r="A93" s="46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spans="1:15" x14ac:dyDescent="0.2">
      <c r="A94" s="46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1:15" x14ac:dyDescent="0.2">
      <c r="A95" s="46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</row>
    <row r="96" spans="1:15" x14ac:dyDescent="0.2">
      <c r="A96" s="46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spans="1:15" x14ac:dyDescent="0.2">
      <c r="A97" s="46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  <row r="98" spans="1:15" x14ac:dyDescent="0.2">
      <c r="A98" s="46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1:15" x14ac:dyDescent="0.2">
      <c r="A99" s="46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</row>
    <row r="100" spans="1:15" x14ac:dyDescent="0.2">
      <c r="A100" s="4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</row>
    <row r="101" spans="1:15" x14ac:dyDescent="0.2">
      <c r="A101" s="46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</row>
    <row r="102" spans="1:15" x14ac:dyDescent="0.2">
      <c r="A102" s="46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1:15" x14ac:dyDescent="0.2">
      <c r="A103" s="46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1:15" x14ac:dyDescent="0.2">
      <c r="A104" s="4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</row>
    <row r="105" spans="1:15" x14ac:dyDescent="0.2">
      <c r="A105" s="46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5" x14ac:dyDescent="0.2">
      <c r="A106" s="46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5" x14ac:dyDescent="0.2">
      <c r="A107" s="46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</row>
    <row r="108" spans="1:15" x14ac:dyDescent="0.2">
      <c r="A108" s="46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</row>
    <row r="109" spans="1:15" x14ac:dyDescent="0.2">
      <c r="A109" s="46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</row>
    <row r="110" spans="1:15" x14ac:dyDescent="0.2">
      <c r="A110" s="46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</row>
    <row r="111" spans="1:15" x14ac:dyDescent="0.2">
      <c r="A111" s="46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</row>
    <row r="112" spans="1:15" x14ac:dyDescent="0.2">
      <c r="A112" s="46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</row>
    <row r="113" spans="1:15" x14ac:dyDescent="0.2">
      <c r="A113" s="46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</row>
    <row r="114" spans="1:15" x14ac:dyDescent="0.2">
      <c r="A114" s="46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1:15" x14ac:dyDescent="0.2">
      <c r="A115" s="46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</row>
    <row r="116" spans="1:15" x14ac:dyDescent="0.2">
      <c r="A116" s="46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1:15" x14ac:dyDescent="0.2">
      <c r="A117" s="46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</row>
    <row r="118" spans="1:15" x14ac:dyDescent="0.2">
      <c r="A118" s="4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</row>
    <row r="119" spans="1:15" x14ac:dyDescent="0.2">
      <c r="A119" s="46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</row>
    <row r="120" spans="1:15" x14ac:dyDescent="0.2">
      <c r="A120" s="46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</row>
    <row r="121" spans="1:15" x14ac:dyDescent="0.2">
      <c r="A121" s="46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</row>
    <row r="122" spans="1:15" x14ac:dyDescent="0.2">
      <c r="A122" s="46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</row>
    <row r="123" spans="1:15" x14ac:dyDescent="0.2">
      <c r="A123" s="46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</row>
    <row r="124" spans="1:15" x14ac:dyDescent="0.2">
      <c r="A124" s="46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</row>
  </sheetData>
  <mergeCells count="9">
    <mergeCell ref="A1:H1"/>
    <mergeCell ref="I1:O1"/>
    <mergeCell ref="A3:A5"/>
    <mergeCell ref="B3:B5"/>
    <mergeCell ref="C3:C5"/>
    <mergeCell ref="D3:F4"/>
    <mergeCell ref="G3:M4"/>
    <mergeCell ref="N3:N5"/>
    <mergeCell ref="O3:O5"/>
  </mergeCells>
  <printOptions horizontalCentered="1" verticalCentered="1"/>
  <pageMargins left="0.39370078740157483" right="0.19685039370078741" top="0.15748031496062992" bottom="0.70866141732283472" header="0.15748031496062992" footer="0.59055118110236227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P58"/>
  <sheetViews>
    <sheetView workbookViewId="0">
      <selection sqref="A1:J1"/>
    </sheetView>
  </sheetViews>
  <sheetFormatPr defaultRowHeight="12.75" x14ac:dyDescent="0.2"/>
  <cols>
    <col min="2" max="2" width="10.28515625" customWidth="1"/>
    <col min="3" max="13" width="9.140625" style="85"/>
  </cols>
  <sheetData>
    <row r="1" spans="1:16" ht="26.1" customHeight="1" x14ac:dyDescent="0.2">
      <c r="A1" s="95" t="s">
        <v>31</v>
      </c>
      <c r="B1" s="95"/>
      <c r="C1" s="95"/>
      <c r="D1" s="95"/>
      <c r="E1" s="95"/>
      <c r="F1" s="95"/>
      <c r="G1" s="95"/>
      <c r="H1" s="95"/>
      <c r="I1" s="95"/>
      <c r="J1" s="95"/>
      <c r="K1" s="96" t="str">
        <f>+'dati (2)'!I1</f>
        <v>Capo d'Orlando</v>
      </c>
      <c r="L1" s="97"/>
      <c r="M1" s="97"/>
    </row>
    <row r="2" spans="1:16" s="1" customFormat="1" ht="8.25" customHeight="1" x14ac:dyDescent="0.2">
      <c r="L2" s="53"/>
      <c r="M2" s="54"/>
    </row>
    <row r="3" spans="1:16" s="15" customFormat="1" ht="13.5" customHeight="1" x14ac:dyDescent="0.2">
      <c r="A3" s="55" t="s">
        <v>3</v>
      </c>
      <c r="B3" s="56" t="s">
        <v>25</v>
      </c>
      <c r="C3" s="57" t="s">
        <v>4</v>
      </c>
      <c r="D3" s="58"/>
      <c r="E3" s="59"/>
      <c r="F3" s="57" t="s">
        <v>5</v>
      </c>
      <c r="G3" s="58"/>
      <c r="H3" s="58"/>
      <c r="I3" s="58"/>
      <c r="J3" s="58"/>
      <c r="K3" s="58"/>
      <c r="L3" s="59"/>
      <c r="M3" s="60" t="s">
        <v>6</v>
      </c>
      <c r="O3"/>
      <c r="P3"/>
    </row>
    <row r="4" spans="1:16" s="15" customFormat="1" x14ac:dyDescent="0.2">
      <c r="A4" s="61"/>
      <c r="B4" s="62"/>
      <c r="C4" s="63"/>
      <c r="D4" s="64"/>
      <c r="E4" s="65"/>
      <c r="F4" s="63"/>
      <c r="G4" s="64"/>
      <c r="H4" s="64"/>
      <c r="I4" s="64"/>
      <c r="J4" s="64"/>
      <c r="K4" s="64"/>
      <c r="L4" s="65"/>
      <c r="M4" s="66"/>
      <c r="O4"/>
      <c r="P4"/>
    </row>
    <row r="5" spans="1:16" s="15" customFormat="1" ht="33.75" x14ac:dyDescent="0.2">
      <c r="A5" s="67"/>
      <c r="B5" s="68"/>
      <c r="C5" s="69" t="s">
        <v>8</v>
      </c>
      <c r="D5" s="70" t="s">
        <v>9</v>
      </c>
      <c r="E5" s="71" t="s">
        <v>26</v>
      </c>
      <c r="F5" s="72" t="s">
        <v>27</v>
      </c>
      <c r="G5" s="70" t="s">
        <v>28</v>
      </c>
      <c r="H5" s="71" t="s">
        <v>13</v>
      </c>
      <c r="I5" s="72" t="s">
        <v>14</v>
      </c>
      <c r="J5" s="70" t="s">
        <v>15</v>
      </c>
      <c r="K5" s="71" t="s">
        <v>16</v>
      </c>
      <c r="L5" s="73" t="s">
        <v>17</v>
      </c>
      <c r="M5" s="74"/>
    </row>
    <row r="6" spans="1:16" s="15" customFormat="1" ht="5.25" customHeight="1" x14ac:dyDescent="0.2">
      <c r="A6" s="75"/>
      <c r="B6" s="76"/>
      <c r="C6" s="77"/>
      <c r="D6" s="77"/>
      <c r="E6" s="78"/>
      <c r="F6" s="77"/>
      <c r="G6" s="77"/>
      <c r="H6" s="78"/>
      <c r="I6" s="77"/>
      <c r="J6" s="77"/>
      <c r="K6" s="78"/>
      <c r="L6" s="78"/>
      <c r="M6" s="79"/>
    </row>
    <row r="7" spans="1:16" s="82" customFormat="1" ht="11.1" customHeight="1" x14ac:dyDescent="0.2">
      <c r="A7" s="33">
        <v>1960</v>
      </c>
      <c r="B7" s="83">
        <f>('dati (2)'!O7*2-'dati (2)'!N7)/2</f>
        <v>8661.7999999999993</v>
      </c>
      <c r="C7" s="81">
        <f>'dati (2)'!D7/'quozienti (2)'!B7*1000</f>
        <v>20.676995543651437</v>
      </c>
      <c r="D7" s="81">
        <f>'dati (2)'!E7/'quozienti (2)'!B7*1000</f>
        <v>7.8390172943268146</v>
      </c>
      <c r="E7" s="81">
        <f>'dati (2)'!F7/'quozienti (2)'!B7*1000</f>
        <v>12.837978249324621</v>
      </c>
      <c r="F7" s="81">
        <f>'dati (2)'!G7/'quozienti (2)'!B7*1000</f>
        <v>32.591378235470685</v>
      </c>
      <c r="G7" s="81">
        <f>'dati (2)'!H7/'quozienti (2)'!B7*1000</f>
        <v>0.94668544644300268</v>
      </c>
      <c r="H7" s="81">
        <f>'dati (2)'!I7/'quozienti (2)'!B7*1000</f>
        <v>33.538063681913691</v>
      </c>
      <c r="I7" s="81">
        <f>'dati (2)'!J7/'quozienti (2)'!B7*1000</f>
        <v>30.767277009397585</v>
      </c>
      <c r="J7" s="81">
        <f>'dati (2)'!K7/'quozienti (2)'!B7*1000</f>
        <v>3.6943822300214739</v>
      </c>
      <c r="K7" s="81">
        <f>'dati (2)'!L7/'quozienti (2)'!B7*1000</f>
        <v>34.461659239419056</v>
      </c>
      <c r="L7" s="81">
        <f>'dati (2)'!M7/'quozienti (2)'!B7*1000</f>
        <v>-0.92359555750536848</v>
      </c>
      <c r="M7" s="81">
        <f>'dati (2)'!N7/'quozienti (2)'!B7*1000</f>
        <v>11.914382691819254</v>
      </c>
    </row>
    <row r="8" spans="1:16" s="82" customFormat="1" ht="11.1" customHeight="1" x14ac:dyDescent="0.2">
      <c r="A8" s="33">
        <v>1961</v>
      </c>
      <c r="B8" s="83">
        <f>('dati (2)'!O8*2-'dati (2)'!N8)/2</f>
        <v>8675.5</v>
      </c>
      <c r="C8" s="81">
        <f>'dati (2)'!D8/'quozienti (2)'!B8*1000</f>
        <v>21.151518644458534</v>
      </c>
      <c r="D8" s="81">
        <f>'dati (2)'!E8/'quozienti (2)'!B8*1000</f>
        <v>8.1954930551553211</v>
      </c>
      <c r="E8" s="81">
        <f>'dati (2)'!F8/'quozienti (2)'!B8*1000</f>
        <v>12.956025589303211</v>
      </c>
      <c r="F8" s="81">
        <f>'dati (2)'!G8/'quozienti (2)'!B8*1000</f>
        <v>32.055789291683475</v>
      </c>
      <c r="G8" s="81">
        <f>'dati (2)'!H8/'quozienti (2)'!B8*1000</f>
        <v>1.3601521526136822</v>
      </c>
      <c r="H8" s="81">
        <f>'dati (2)'!I8/'quozienti (2)'!B8*1000</f>
        <v>33.415941444297161</v>
      </c>
      <c r="I8" s="81">
        <f>'dati (2)'!J8/'quozienti (2)'!B8*1000</f>
        <v>29.496858970664515</v>
      </c>
      <c r="J8" s="81">
        <f>'dati (2)'!K8/'quozienti (2)'!B8*1000</f>
        <v>5.3714483315082706</v>
      </c>
      <c r="K8" s="81">
        <f>'dati (2)'!L8/'quozienti (2)'!B8*1000</f>
        <v>34.868307302172788</v>
      </c>
      <c r="L8" s="81">
        <f>'dati (2)'!M8/'quozienti (2)'!B8*1000</f>
        <v>-1.4523658578756269</v>
      </c>
      <c r="M8" s="81">
        <f>'dati (2)'!N8/'quozienti (2)'!B8*1000</f>
        <v>11.503659731427582</v>
      </c>
    </row>
    <row r="9" spans="1:16" s="82" customFormat="1" ht="11.1" customHeight="1" x14ac:dyDescent="0.2">
      <c r="A9" s="33">
        <v>1962</v>
      </c>
      <c r="B9" s="83">
        <f>('dati (2)'!O9*2-'dati (2)'!N9)/2</f>
        <v>8691</v>
      </c>
      <c r="C9" s="81">
        <f>'dati (2)'!D9/'quozienti (2)'!B9*1000</f>
        <v>21.551029800943507</v>
      </c>
      <c r="D9" s="81">
        <f>'dati (2)'!E9/'quozienti (2)'!B9*1000</f>
        <v>8.3879875733517437</v>
      </c>
      <c r="E9" s="81">
        <f>'dati (2)'!F9/'quozienti (2)'!B9*1000</f>
        <v>13.163042227591763</v>
      </c>
      <c r="F9" s="81">
        <f>'dati (2)'!G9/'quozienti (2)'!B9*1000</f>
        <v>30.502819008169372</v>
      </c>
      <c r="G9" s="81">
        <f>'dati (2)'!H9/'quozienti (2)'!B9*1000</f>
        <v>1.5648371878955241</v>
      </c>
      <c r="H9" s="81">
        <f>'dati (2)'!I9/'quozienti (2)'!B9*1000</f>
        <v>32.067656196064895</v>
      </c>
      <c r="I9" s="81">
        <f>'dati (2)'!J9/'quozienti (2)'!B9*1000</f>
        <v>28.569784834886665</v>
      </c>
      <c r="J9" s="81">
        <f>'dati (2)'!K9/'quozienti (2)'!B9*1000</f>
        <v>4.372339201472788</v>
      </c>
      <c r="K9" s="81">
        <f>'dati (2)'!L9/'quozienti (2)'!B9*1000</f>
        <v>32.942124036359452</v>
      </c>
      <c r="L9" s="81">
        <f>'dati (2)'!M9/'quozienti (2)'!B9*1000</f>
        <v>-0.8744678402945576</v>
      </c>
      <c r="M9" s="81">
        <f>'dati (2)'!N9/'quozienti (2)'!B9*1000</f>
        <v>12.288574387297203</v>
      </c>
    </row>
    <row r="10" spans="1:16" s="82" customFormat="1" ht="11.1" customHeight="1" x14ac:dyDescent="0.2">
      <c r="A10" s="33">
        <v>1963</v>
      </c>
      <c r="B10" s="83">
        <f>('dati (2)'!O10*2-'dati (2)'!N10)/2</f>
        <v>8701.6</v>
      </c>
      <c r="C10" s="81">
        <f>'dati (2)'!D10/'quozienti (2)'!B10*1000</f>
        <v>21.271949986209432</v>
      </c>
      <c r="D10" s="81">
        <f>'dati (2)'!E10/'quozienti (2)'!B10*1000</f>
        <v>8.676565229383101</v>
      </c>
      <c r="E10" s="81">
        <f>'dati (2)'!F10/'quozienti (2)'!B10*1000</f>
        <v>12.595384756826331</v>
      </c>
      <c r="F10" s="81">
        <f>'dati (2)'!G10/'quozienti (2)'!B10*1000</f>
        <v>28.672887744782567</v>
      </c>
      <c r="G10" s="81">
        <f>'dati (2)'!H10/'quozienti (2)'!B10*1000</f>
        <v>1.4709938402132943</v>
      </c>
      <c r="H10" s="81">
        <f>'dati (2)'!I10/'quozienti (2)'!B10*1000</f>
        <v>30.14388158499586</v>
      </c>
      <c r="I10" s="81">
        <f>'dati (2)'!J10/'quozienti (2)'!B10*1000</f>
        <v>27.385768134595935</v>
      </c>
      <c r="J10" s="81">
        <f>'dati (2)'!K10/'quozienti (2)'!B10*1000</f>
        <v>5.0105727682265329</v>
      </c>
      <c r="K10" s="81">
        <f>'dati (2)'!L10/'quozienti (2)'!B10*1000</f>
        <v>32.396340902822466</v>
      </c>
      <c r="L10" s="81">
        <f>'dati (2)'!M10/'quozienti (2)'!B10*1000</f>
        <v>-2.2524593178266068</v>
      </c>
      <c r="M10" s="81">
        <f>'dati (2)'!N10/'quozienti (2)'!B10*1000</f>
        <v>10.342925438999723</v>
      </c>
    </row>
    <row r="11" spans="1:16" s="82" customFormat="1" ht="11.1" customHeight="1" x14ac:dyDescent="0.2">
      <c r="A11" s="33">
        <v>1964</v>
      </c>
      <c r="B11" s="83">
        <f>('dati (2)'!O11*2-'dati (2)'!N11)/2</f>
        <v>8779.5</v>
      </c>
      <c r="C11" s="81">
        <f>'dati (2)'!D11/'quozienti (2)'!B11*1000</f>
        <v>21.026254342502419</v>
      </c>
      <c r="D11" s="81">
        <f>'dati (2)'!E11/'quozienti (2)'!B11*1000</f>
        <v>8.497067031152115</v>
      </c>
      <c r="E11" s="81">
        <f>'dati (2)'!F11/'quozienti (2)'!B11*1000</f>
        <v>12.529187311350304</v>
      </c>
      <c r="F11" s="81">
        <f>'dati (2)'!G11/'quozienti (2)'!B11*1000</f>
        <v>26.971923230252294</v>
      </c>
      <c r="G11" s="81">
        <f>'dati (2)'!H11/'quozienti (2)'!B11*1000</f>
        <v>1.6629648613246768</v>
      </c>
      <c r="H11" s="81">
        <f>'dati (2)'!I11/'quozienti (2)'!B11*1000</f>
        <v>28.634888091576968</v>
      </c>
      <c r="I11" s="81">
        <f>'dati (2)'!J11/'quozienti (2)'!B11*1000</f>
        <v>26.037929267042543</v>
      </c>
      <c r="J11" s="81">
        <f>'dati (2)'!K11/'quozienti (2)'!B11*1000</f>
        <v>7.6314140896406402</v>
      </c>
      <c r="K11" s="81">
        <f>'dati (2)'!L11/'quozienti (2)'!B11*1000</f>
        <v>33.669343356683186</v>
      </c>
      <c r="L11" s="81">
        <f>'dati (2)'!M11/'quozienti (2)'!B11*1000</f>
        <v>-5.0344552651062138</v>
      </c>
      <c r="M11" s="81">
        <f>'dati (2)'!N11/'quozienti (2)'!B11*1000</f>
        <v>7.4947320462440903</v>
      </c>
    </row>
    <row r="12" spans="1:16" s="82" customFormat="1" ht="11.1" customHeight="1" x14ac:dyDescent="0.2">
      <c r="A12" s="33">
        <v>1965</v>
      </c>
      <c r="B12" s="83">
        <f>('dati (2)'!O12*2-'dati (2)'!N12)/2</f>
        <v>8839.5</v>
      </c>
      <c r="C12" s="81">
        <f>'dati (2)'!D12/'quozienti (2)'!B12*1000</f>
        <v>19.70699700209288</v>
      </c>
      <c r="D12" s="81">
        <f>'dati (2)'!E12/'quozienti (2)'!B12*1000</f>
        <v>8.5751456530346744</v>
      </c>
      <c r="E12" s="81">
        <f>'dati (2)'!F12/'quozienti (2)'!B12*1000</f>
        <v>11.131851349058206</v>
      </c>
      <c r="F12" s="81">
        <f>'dati (2)'!G12/'quozienti (2)'!B12*1000</f>
        <v>25.996945528593248</v>
      </c>
      <c r="G12" s="81">
        <f>'dati (2)'!H12/'quozienti (2)'!B12*1000</f>
        <v>2.1041914135414901</v>
      </c>
      <c r="H12" s="81">
        <f>'dati (2)'!I12/'quozienti (2)'!B12*1000</f>
        <v>28.101136942134737</v>
      </c>
      <c r="I12" s="81">
        <f>'dati (2)'!J12/'quozienti (2)'!B12*1000</f>
        <v>23.59861983143843</v>
      </c>
      <c r="J12" s="81">
        <f>'dati (2)'!K12/'quozienti (2)'!B12*1000</f>
        <v>9.5027999321228567</v>
      </c>
      <c r="K12" s="81">
        <f>'dati (2)'!L12/'quozienti (2)'!B12*1000</f>
        <v>33.101419763561289</v>
      </c>
      <c r="L12" s="81">
        <f>'dati (2)'!M12/'quozienti (2)'!B12*1000</f>
        <v>-5.000282821426552</v>
      </c>
      <c r="M12" s="81">
        <f>'dati (2)'!N12/'quozienti (2)'!B12*1000</f>
        <v>6.1315685276316545</v>
      </c>
    </row>
    <row r="13" spans="1:16" s="82" customFormat="1" ht="11.1" customHeight="1" x14ac:dyDescent="0.2">
      <c r="A13" s="33">
        <v>1966</v>
      </c>
      <c r="B13" s="83">
        <f>('dati (2)'!O13*2-'dati (2)'!N13)/2</f>
        <v>8903.6999999999989</v>
      </c>
      <c r="C13" s="81">
        <f>'dati (2)'!D13/'quozienti (2)'!B13*1000</f>
        <v>19.654750272358687</v>
      </c>
      <c r="D13" s="81">
        <f>'dati (2)'!E13/'quozienti (2)'!B13*1000</f>
        <v>8.3336141154800831</v>
      </c>
      <c r="E13" s="81">
        <f>'dati (2)'!F13/'quozienti (2)'!B13*1000</f>
        <v>11.321136156878604</v>
      </c>
      <c r="F13" s="81">
        <f>'dati (2)'!G13/'quozienti (2)'!B13*1000</f>
        <v>27.179711805204583</v>
      </c>
      <c r="G13" s="81">
        <f>'dati (2)'!H13/'quozienti (2)'!B13*1000</f>
        <v>2.1114817435448185</v>
      </c>
      <c r="H13" s="81">
        <f>'dati (2)'!I13/'quozienti (2)'!B13*1000</f>
        <v>29.291193548749401</v>
      </c>
      <c r="I13" s="81">
        <f>'dati (2)'!J13/'quozienti (2)'!B13*1000</f>
        <v>23.136448892033652</v>
      </c>
      <c r="J13" s="81">
        <f>'dati (2)'!K13/'quozienti (2)'!B13*1000</f>
        <v>9.1422666981142697</v>
      </c>
      <c r="K13" s="81">
        <f>'dati (2)'!L13/'quozienti (2)'!B13*1000</f>
        <v>32.278715590147918</v>
      </c>
      <c r="L13" s="81">
        <f>'dati (2)'!M13/'quozienti (2)'!B13*1000</f>
        <v>-2.9875220413985204</v>
      </c>
      <c r="M13" s="81">
        <f>'dati (2)'!N13/'quozienti (2)'!B13*1000</f>
        <v>8.3336141154800831</v>
      </c>
    </row>
    <row r="14" spans="1:16" s="82" customFormat="1" ht="11.1" customHeight="1" x14ac:dyDescent="0.2">
      <c r="A14" s="33">
        <v>1967</v>
      </c>
      <c r="B14" s="83">
        <f>('dati (2)'!O14*2-'dati (2)'!N14)/2</f>
        <v>8977.4</v>
      </c>
      <c r="C14" s="81">
        <f>'dati (2)'!D14/'quozienti (2)'!B14*1000</f>
        <v>19.248334707153521</v>
      </c>
      <c r="D14" s="81">
        <f>'dati (2)'!E14/'quozienti (2)'!B14*1000</f>
        <v>8.4879809298906146</v>
      </c>
      <c r="E14" s="81">
        <f>'dati (2)'!F14/'quozienti (2)'!B14*1000</f>
        <v>10.760353777262903</v>
      </c>
      <c r="F14" s="81">
        <f>'dati (2)'!G14/'quozienti (2)'!B14*1000</f>
        <v>28.93933655624123</v>
      </c>
      <c r="G14" s="81">
        <f>'dati (2)'!H14/'quozienti (2)'!B14*1000</f>
        <v>2.7402143159489389</v>
      </c>
      <c r="H14" s="81">
        <f>'dati (2)'!I14/'quozienti (2)'!B14*1000</f>
        <v>31.67955087219017</v>
      </c>
      <c r="I14" s="81">
        <f>'dati (2)'!J14/'quozienti (2)'!B14*1000</f>
        <v>25.174326642457729</v>
      </c>
      <c r="J14" s="81">
        <f>'dati (2)'!K14/'quozienti (2)'!B14*1000</f>
        <v>9.1117695546594781</v>
      </c>
      <c r="K14" s="81">
        <f>'dati (2)'!L14/'quozienti (2)'!B14*1000</f>
        <v>34.286096197117203</v>
      </c>
      <c r="L14" s="81">
        <f>'dati (2)'!M14/'quozienti (2)'!B14*1000</f>
        <v>-2.6065453249270387</v>
      </c>
      <c r="M14" s="81">
        <f>'dati (2)'!N14/'quozienti (2)'!B14*1000</f>
        <v>8.1538084523358663</v>
      </c>
    </row>
    <row r="15" spans="1:16" s="82" customFormat="1" ht="11.1" customHeight="1" x14ac:dyDescent="0.2">
      <c r="A15" s="33">
        <v>1968</v>
      </c>
      <c r="B15" s="83">
        <f>('dati (2)'!O15*2-'dati (2)'!N15)/2</f>
        <v>9053.9</v>
      </c>
      <c r="C15" s="81">
        <f>'dati (2)'!D15/'quozienti (2)'!B15*1000</f>
        <v>18.202100752162053</v>
      </c>
      <c r="D15" s="81">
        <f>'dati (2)'!E15/'quozienti (2)'!B15*1000</f>
        <v>8.7476115265244818</v>
      </c>
      <c r="E15" s="81">
        <f>'dati (2)'!F15/'quozienti (2)'!B15*1000</f>
        <v>9.4544892256375714</v>
      </c>
      <c r="F15" s="81">
        <f>'dati (2)'!G15/'quozienti (2)'!B15*1000</f>
        <v>31.456057610532483</v>
      </c>
      <c r="G15" s="81">
        <f>'dati (2)'!H15/'quozienti (2)'!B15*1000</f>
        <v>3.3355791426898906</v>
      </c>
      <c r="H15" s="81">
        <f>'dati (2)'!I15/'quozienti (2)'!B15*1000</f>
        <v>34.79163675322237</v>
      </c>
      <c r="I15" s="81">
        <f>'dati (2)'!J15/'quozienti (2)'!B15*1000</f>
        <v>25.801036017627762</v>
      </c>
      <c r="J15" s="81">
        <f>'dati (2)'!K15/'quozienti (2)'!B15*1000</f>
        <v>9.631208650415843</v>
      </c>
      <c r="K15" s="81">
        <f>'dati (2)'!L15/'quozienti (2)'!B15*1000</f>
        <v>35.432244668043609</v>
      </c>
      <c r="L15" s="81">
        <f>'dati (2)'!M15/'quozienti (2)'!B15*1000</f>
        <v>-0.64060791482123725</v>
      </c>
      <c r="M15" s="81">
        <f>'dati (2)'!N15/'quozienti (2)'!B15*1000</f>
        <v>8.813881310816333</v>
      </c>
    </row>
    <row r="16" spans="1:16" s="82" customFormat="1" ht="11.1" customHeight="1" x14ac:dyDescent="0.2">
      <c r="A16" s="33">
        <v>1969</v>
      </c>
      <c r="B16" s="83">
        <f>('dati (2)'!O16*2-'dati (2)'!N16)/2</f>
        <v>9126.1999999999989</v>
      </c>
      <c r="C16" s="81">
        <f>'dati (2)'!D16/'quozienti (2)'!B16*1000</f>
        <v>17.707260415068703</v>
      </c>
      <c r="D16" s="81">
        <f>'dati (2)'!E16/'quozienti (2)'!B16*1000</f>
        <v>9.204269027634723</v>
      </c>
      <c r="E16" s="81">
        <f>'dati (2)'!F16/'quozienti (2)'!B16*1000</f>
        <v>8.5029913874339815</v>
      </c>
      <c r="F16" s="81">
        <f>'dati (2)'!G16/'quozienti (2)'!B16*1000</f>
        <v>32.21494159672153</v>
      </c>
      <c r="G16" s="81">
        <f>'dati (2)'!H16/'quozienti (2)'!B16*1000</f>
        <v>3.6378777585413431</v>
      </c>
      <c r="H16" s="81">
        <f>'dati (2)'!I16/'quozienti (2)'!B16*1000</f>
        <v>35.852819355262874</v>
      </c>
      <c r="I16" s="81">
        <f>'dati (2)'!J16/'quozienti (2)'!B16*1000</f>
        <v>25.092590563432758</v>
      </c>
      <c r="J16" s="81">
        <f>'dati (2)'!K16/'quozienti (2)'!B16*1000</f>
        <v>6.9470316232385887</v>
      </c>
      <c r="K16" s="81">
        <f>'dati (2)'!L16/'quozienti (2)'!B16*1000</f>
        <v>32.039622186671345</v>
      </c>
      <c r="L16" s="81">
        <f>'dati (2)'!M16/'quozienti (2)'!B16*1000</f>
        <v>3.813197168591528</v>
      </c>
      <c r="M16" s="81">
        <f>'dati (2)'!N16/'quozienti (2)'!B16*1000</f>
        <v>12.31618855602551</v>
      </c>
    </row>
    <row r="17" spans="1:13" s="82" customFormat="1" ht="11.1" customHeight="1" x14ac:dyDescent="0.2">
      <c r="A17" s="33">
        <v>1970</v>
      </c>
      <c r="B17" s="83">
        <f>('dati (2)'!O17*2-'dati (2)'!N17)/2</f>
        <v>9219.2999999999993</v>
      </c>
      <c r="C17" s="81">
        <f>'dati (2)'!D17/'quozienti (2)'!B17*1000</f>
        <v>17.680301107459353</v>
      </c>
      <c r="D17" s="81">
        <f>'dati (2)'!E17/'quozienti (2)'!B17*1000</f>
        <v>9.5018059939474799</v>
      </c>
      <c r="E17" s="81">
        <f>'dati (2)'!F17/'quozienti (2)'!B17*1000</f>
        <v>8.1784951135118735</v>
      </c>
      <c r="F17" s="81">
        <f>'dati (2)'!G17/'quozienti (2)'!B17*1000</f>
        <v>32.995997526927212</v>
      </c>
      <c r="G17" s="81">
        <f>'dati (2)'!H17/'quozienti (2)'!B17*1000</f>
        <v>4.5339667870662632</v>
      </c>
      <c r="H17" s="81">
        <f>'dati (2)'!I17/'quozienti (2)'!B17*1000</f>
        <v>37.529964313993474</v>
      </c>
      <c r="I17" s="81">
        <f>'dati (2)'!J17/'quozienti (2)'!B17*1000</f>
        <v>27.767834868157021</v>
      </c>
      <c r="J17" s="81">
        <f>'dati (2)'!K17/'quozienti (2)'!B17*1000</f>
        <v>4.7725966179644885</v>
      </c>
      <c r="K17" s="81">
        <f>'dati (2)'!L17/'quozienti (2)'!B17*1000</f>
        <v>32.540431486121506</v>
      </c>
      <c r="L17" s="81">
        <f>'dati (2)'!M17/'quozienti (2)'!B17*1000</f>
        <v>4.9895328278719653</v>
      </c>
      <c r="M17" s="81">
        <f>'dati (2)'!N17/'quozienti (2)'!B17*1000</f>
        <v>13.168027941383837</v>
      </c>
    </row>
    <row r="18" spans="1:13" s="82" customFormat="1" ht="11.1" customHeight="1" x14ac:dyDescent="0.2">
      <c r="A18" s="33">
        <v>1971</v>
      </c>
      <c r="B18" s="83">
        <f>('dati (2)'!O18*2-'dati (2)'!N18)/2</f>
        <v>9322.9</v>
      </c>
      <c r="C18" s="81">
        <f>'dati (2)'!D18/'quozienti (2)'!B18*1000</f>
        <v>17.14058930161216</v>
      </c>
      <c r="D18" s="81">
        <f>'dati (2)'!E18/'quozienti (2)'!B18*1000</f>
        <v>9.4176704673438518</v>
      </c>
      <c r="E18" s="81">
        <f>'dati (2)'!F18/'quozienti (2)'!B18*1000</f>
        <v>7.7229188342683077</v>
      </c>
      <c r="F18" s="81">
        <f>'dati (2)'!G18/'quozienti (2)'!B18*1000</f>
        <v>33.165645882718898</v>
      </c>
      <c r="G18" s="81">
        <f>'dati (2)'!H18/'quozienti (2)'!B18*1000</f>
        <v>4.7410140621480448</v>
      </c>
      <c r="H18" s="81">
        <f>'dati (2)'!I18/'quozienti (2)'!B18*1000</f>
        <v>37.906659944866938</v>
      </c>
      <c r="I18" s="81">
        <f>'dati (2)'!J18/'quozienti (2)'!B18*1000</f>
        <v>28.531894582157914</v>
      </c>
      <c r="J18" s="81">
        <f>'dati (2)'!K18/'quozienti (2)'!B18*1000</f>
        <v>2.7888318012635556</v>
      </c>
      <c r="K18" s="81">
        <f>'dati (2)'!L18/'quozienti (2)'!B18*1000</f>
        <v>31.320726383421469</v>
      </c>
      <c r="L18" s="81">
        <f>'dati (2)'!M18/'quozienti (2)'!B18*1000</f>
        <v>6.585933561445473</v>
      </c>
      <c r="M18" s="81">
        <f>'dati (2)'!N18/'quozienti (2)'!B18*1000</f>
        <v>14.308852395713782</v>
      </c>
    </row>
    <row r="19" spans="1:13" s="82" customFormat="1" ht="11.1" customHeight="1" x14ac:dyDescent="0.2">
      <c r="A19" s="33">
        <v>1972</v>
      </c>
      <c r="B19" s="83">
        <f>('dati (2)'!O19*2-'dati (2)'!N19)/2</f>
        <v>9440.7000000000007</v>
      </c>
      <c r="C19" s="81">
        <f>'dati (2)'!D19/'quozienti (2)'!B19*1000</f>
        <v>17.646996515088922</v>
      </c>
      <c r="D19" s="81">
        <f>'dati (2)'!E19/'quozienti (2)'!B19*1000</f>
        <v>9.5755611342379279</v>
      </c>
      <c r="E19" s="81">
        <f>'dati (2)'!F19/'quozienti (2)'!B19*1000</f>
        <v>8.0714353808509962</v>
      </c>
      <c r="F19" s="81">
        <f>'dati (2)'!G19/'quozienti (2)'!B19*1000</f>
        <v>33.302615272172609</v>
      </c>
      <c r="G19" s="81">
        <f>'dati (2)'!H19/'quozienti (2)'!B19*1000</f>
        <v>4.5335621299268061</v>
      </c>
      <c r="H19" s="81">
        <f>'dati (2)'!I19/'quozienti (2)'!B19*1000</f>
        <v>37.836177402099416</v>
      </c>
      <c r="I19" s="81">
        <f>'dati (2)'!J19/'quozienti (2)'!B19*1000</f>
        <v>27.985212960903322</v>
      </c>
      <c r="J19" s="81">
        <f>'dati (2)'!K19/'quozienti (2)'!B19*1000</f>
        <v>2.0549323673032718</v>
      </c>
      <c r="K19" s="81">
        <f>'dati (2)'!L19/'quozienti (2)'!B19*1000</f>
        <v>30.040145328206595</v>
      </c>
      <c r="L19" s="81">
        <f>'dati (2)'!M19/'quozienti (2)'!B19*1000</f>
        <v>7.7960320738928246</v>
      </c>
      <c r="M19" s="81">
        <f>'dati (2)'!N19/'quozienti (2)'!B19*1000</f>
        <v>15.867467454743823</v>
      </c>
    </row>
    <row r="20" spans="1:13" s="82" customFormat="1" ht="11.1" customHeight="1" x14ac:dyDescent="0.2">
      <c r="A20" s="33">
        <v>1973</v>
      </c>
      <c r="B20" s="83">
        <f>('dati (2)'!O20*2-'dati (2)'!N20)/2</f>
        <v>9566.9</v>
      </c>
      <c r="C20" s="81">
        <f>'dati (2)'!D20/'quozienti (2)'!B20*1000</f>
        <v>17.706885197922002</v>
      </c>
      <c r="D20" s="81">
        <f>'dati (2)'!E20/'quozienti (2)'!B20*1000</f>
        <v>9.5328685363074772</v>
      </c>
      <c r="E20" s="81">
        <f>'dati (2)'!F20/'quozienti (2)'!B20*1000</f>
        <v>8.1740166616145267</v>
      </c>
      <c r="F20" s="81">
        <f>'dati (2)'!G20/'quozienti (2)'!B20*1000</f>
        <v>31.608985146703738</v>
      </c>
      <c r="G20" s="81">
        <f>'dati (2)'!H20/'quozienti (2)'!B20*1000</f>
        <v>4.6619072008696651</v>
      </c>
      <c r="H20" s="81">
        <f>'dati (2)'!I20/'quozienti (2)'!B20*1000</f>
        <v>36.270892347573408</v>
      </c>
      <c r="I20" s="81">
        <f>'dati (2)'!J20/'quozienti (2)'!B20*1000</f>
        <v>27.678767416822588</v>
      </c>
      <c r="J20" s="81">
        <f>'dati (2)'!K20/'quozienti (2)'!B20*1000</f>
        <v>1.0661760862975467</v>
      </c>
      <c r="K20" s="81">
        <f>'dati (2)'!L20/'quozienti (2)'!B20*1000</f>
        <v>28.744943503120133</v>
      </c>
      <c r="L20" s="81">
        <f>'dati (2)'!M20/'quozienti (2)'!B20*1000</f>
        <v>7.5259488444532714</v>
      </c>
      <c r="M20" s="81">
        <f>'dati (2)'!N20/'quozienti (2)'!B20*1000</f>
        <v>15.699965506067795</v>
      </c>
    </row>
    <row r="21" spans="1:13" s="82" customFormat="1" ht="11.1" customHeight="1" x14ac:dyDescent="0.2">
      <c r="A21" s="33">
        <v>1974</v>
      </c>
      <c r="B21" s="83">
        <f>('dati (2)'!O21*2-'dati (2)'!N21)/2</f>
        <v>9719</v>
      </c>
      <c r="C21" s="81">
        <f>'dati (2)'!D21/'quozienti (2)'!B21*1000</f>
        <v>16.89474225743389</v>
      </c>
      <c r="D21" s="81">
        <f>'dati (2)'!E21/'quozienti (2)'!B21*1000</f>
        <v>9.1778989607984354</v>
      </c>
      <c r="E21" s="81">
        <f>'dati (2)'!F21/'quozienti (2)'!B21*1000</f>
        <v>7.7168432966354557</v>
      </c>
      <c r="F21" s="81">
        <f>'dati (2)'!G21/'quozienti (2)'!B21*1000</f>
        <v>30.887951435332852</v>
      </c>
      <c r="G21" s="81">
        <f>'dati (2)'!H21/'quozienti (2)'!B21*1000</f>
        <v>5.4532359296223891</v>
      </c>
      <c r="H21" s="81">
        <f>'dati (2)'!I21/'quozienti (2)'!B21*1000</f>
        <v>36.341187364955246</v>
      </c>
      <c r="I21" s="81">
        <f>'dati (2)'!J21/'quozienti (2)'!B21*1000</f>
        <v>26.731145179545219</v>
      </c>
      <c r="J21" s="81">
        <f>'dati (2)'!K21/'quozienti (2)'!B21*1000</f>
        <v>1.4816339129540077</v>
      </c>
      <c r="K21" s="81">
        <f>'dati (2)'!L21/'quozienti (2)'!B21*1000</f>
        <v>28.212779092499229</v>
      </c>
      <c r="L21" s="81">
        <f>'dati (2)'!M21/'quozienti (2)'!B21*1000</f>
        <v>8.1284082724560154</v>
      </c>
      <c r="M21" s="81">
        <f>'dati (2)'!N21/'quozienti (2)'!B21*1000</f>
        <v>15.84525156909147</v>
      </c>
    </row>
    <row r="22" spans="1:13" s="82" customFormat="1" ht="11.1" customHeight="1" x14ac:dyDescent="0.2">
      <c r="A22" s="33">
        <v>1975</v>
      </c>
      <c r="B22" s="83">
        <f>('dati (2)'!O22*2-'dati (2)'!N22)/2</f>
        <v>9872.3000000000011</v>
      </c>
      <c r="C22" s="81">
        <f>'dati (2)'!D22/'quozienti (2)'!B22*1000</f>
        <v>16.693171803936263</v>
      </c>
      <c r="D22" s="81">
        <f>'dati (2)'!E22/'quozienti (2)'!B22*1000</f>
        <v>8.7922773821703135</v>
      </c>
      <c r="E22" s="81">
        <f>'dati (2)'!F22/'quozienti (2)'!B22*1000</f>
        <v>7.9008944217659502</v>
      </c>
      <c r="F22" s="81">
        <f>'dati (2)'!G22/'quozienti (2)'!B22*1000</f>
        <v>29.456155100635108</v>
      </c>
      <c r="G22" s="81">
        <f>'dati (2)'!H22/'quozienti (2)'!B22*1000</f>
        <v>4.6189844311862478</v>
      </c>
      <c r="H22" s="81">
        <f>'dati (2)'!I22/'quozienti (2)'!B22*1000</f>
        <v>34.075139531821357</v>
      </c>
      <c r="I22" s="81">
        <f>'dati (2)'!J22/'quozienti (2)'!B22*1000</f>
        <v>24.837170669448859</v>
      </c>
      <c r="J22" s="81">
        <f>'dati (2)'!K22/'quozienti (2)'!B22*1000</f>
        <v>1.6814724025809589</v>
      </c>
      <c r="K22" s="81">
        <f>'dati (2)'!L22/'quozienti (2)'!B22*1000</f>
        <v>26.518643072029818</v>
      </c>
      <c r="L22" s="81">
        <f>'dati (2)'!M22/'quozienti (2)'!B22*1000</f>
        <v>7.5564964597915365</v>
      </c>
      <c r="M22" s="81">
        <f>'dati (2)'!N22/'quozienti (2)'!B22*1000</f>
        <v>15.457390881557487</v>
      </c>
    </row>
    <row r="23" spans="1:13" s="82" customFormat="1" ht="11.1" customHeight="1" x14ac:dyDescent="0.2">
      <c r="A23" s="33">
        <v>1976</v>
      </c>
      <c r="B23" s="83">
        <f>('dati (2)'!O23*2-'dati (2)'!N23)/2</f>
        <v>10018.900000000001</v>
      </c>
      <c r="C23" s="81">
        <f>'dati (2)'!D23/'quozienti (2)'!B23*1000</f>
        <v>16.289213386699135</v>
      </c>
      <c r="D23" s="81">
        <f>'dati (2)'!E23/'quozienti (2)'!B23*1000</f>
        <v>8.9031730030242819</v>
      </c>
      <c r="E23" s="81">
        <f>'dati (2)'!F23/'quozienti (2)'!B23*1000</f>
        <v>7.3860403836748532</v>
      </c>
      <c r="F23" s="81">
        <f>'dati (2)'!G23/'quozienti (2)'!B23*1000</f>
        <v>28.845482038946386</v>
      </c>
      <c r="G23" s="81">
        <f>'dati (2)'!H23/'quozienti (2)'!B23*1000</f>
        <v>4.1521524319037013</v>
      </c>
      <c r="H23" s="81">
        <f>'dati (2)'!I23/'quozienti (2)'!B23*1000</f>
        <v>32.997634470850095</v>
      </c>
      <c r="I23" s="81">
        <f>'dati (2)'!J23/'quozienti (2)'!B23*1000</f>
        <v>23.97468783998243</v>
      </c>
      <c r="J23" s="81">
        <f>'dati (2)'!K23/'quozienti (2)'!B23*1000</f>
        <v>2.3755102855602908</v>
      </c>
      <c r="K23" s="81">
        <f>'dati (2)'!L23/'quozienti (2)'!B23*1000</f>
        <v>26.350198125542722</v>
      </c>
      <c r="L23" s="81">
        <f>'dati (2)'!M23/'quozienti (2)'!B23*1000</f>
        <v>6.6474363453073675</v>
      </c>
      <c r="M23" s="81">
        <f>'dati (2)'!N23/'quozienti (2)'!B23*1000</f>
        <v>14.033476728982221</v>
      </c>
    </row>
    <row r="24" spans="1:13" s="82" customFormat="1" ht="11.1" customHeight="1" x14ac:dyDescent="0.2">
      <c r="A24" s="33">
        <v>1977</v>
      </c>
      <c r="B24" s="83">
        <f>('dati (2)'!O24*2-'dati (2)'!N24)/2</f>
        <v>10157.299999999999</v>
      </c>
      <c r="C24" s="81">
        <f>'dati (2)'!D24/'quozienti (2)'!B24*1000</f>
        <v>15.102438640189815</v>
      </c>
      <c r="D24" s="81">
        <f>'dati (2)'!E24/'quozienti (2)'!B24*1000</f>
        <v>8.5652683291819685</v>
      </c>
      <c r="E24" s="81">
        <f>'dati (2)'!F24/'quozienti (2)'!B24*1000</f>
        <v>6.5371703110078476</v>
      </c>
      <c r="F24" s="81">
        <f>'dati (2)'!G24/'quozienti (2)'!B24*1000</f>
        <v>27.19226566115011</v>
      </c>
      <c r="G24" s="81">
        <f>'dati (2)'!H24/'quozienti (2)'!B24*1000</f>
        <v>4.1940279404959986</v>
      </c>
      <c r="H24" s="81">
        <f>'dati (2)'!I24/'quozienti (2)'!B24*1000</f>
        <v>31.386293601646109</v>
      </c>
      <c r="I24" s="81">
        <f>'dati (2)'!J24/'quozienti (2)'!B24*1000</f>
        <v>22.112175479704252</v>
      </c>
      <c r="J24" s="81">
        <f>'dati (2)'!K24/'quozienti (2)'!B24*1000</f>
        <v>2.4022131865751728</v>
      </c>
      <c r="K24" s="81">
        <f>'dati (2)'!L24/'quozienti (2)'!B24*1000</f>
        <v>24.514388666279427</v>
      </c>
      <c r="L24" s="81">
        <f>'dati (2)'!M24/'quozienti (2)'!B24*1000</f>
        <v>6.8719049353666826</v>
      </c>
      <c r="M24" s="81">
        <f>'dati (2)'!N24/'quozienti (2)'!B24*1000</f>
        <v>13.409075246374528</v>
      </c>
    </row>
    <row r="25" spans="1:13" s="82" customFormat="1" ht="11.1" customHeight="1" x14ac:dyDescent="0.2">
      <c r="A25" s="33">
        <v>1978</v>
      </c>
      <c r="B25" s="83">
        <f>('dati (2)'!O25*2-'dati (2)'!N25)/2</f>
        <v>10297.099999999999</v>
      </c>
      <c r="C25" s="81">
        <f>'dati (2)'!D25/'quozienti (2)'!B25*1000</f>
        <v>14.198172300939101</v>
      </c>
      <c r="D25" s="81">
        <f>'dati (2)'!E25/'quozienti (2)'!B25*1000</f>
        <v>8.3324431150518112</v>
      </c>
      <c r="E25" s="81">
        <f>'dati (2)'!F25/'quozienti (2)'!B25*1000</f>
        <v>5.8657291858872895</v>
      </c>
      <c r="F25" s="81">
        <f>'dati (2)'!G25/'quozienti (2)'!B25*1000</f>
        <v>28.279806935933422</v>
      </c>
      <c r="G25" s="81">
        <f>'dati (2)'!H25/'quozienti (2)'!B25*1000</f>
        <v>4.1953559740121014</v>
      </c>
      <c r="H25" s="81">
        <f>'dati (2)'!I25/'quozienti (2)'!B25*1000</f>
        <v>32.475162909945524</v>
      </c>
      <c r="I25" s="81">
        <f>'dati (2)'!J25/'quozienti (2)'!B25*1000</f>
        <v>22.122733585184182</v>
      </c>
      <c r="J25" s="81">
        <f>'dati (2)'!K25/'quozienti (2)'!B25*1000</f>
        <v>2.2919074302473517</v>
      </c>
      <c r="K25" s="81">
        <f>'dati (2)'!L25/'quozienti (2)'!B25*1000</f>
        <v>24.414641015431531</v>
      </c>
      <c r="L25" s="81">
        <f>'dati (2)'!M25/'quozienti (2)'!B25*1000</f>
        <v>8.0605218945139896</v>
      </c>
      <c r="M25" s="81">
        <f>'dati (2)'!N25/'quozienti (2)'!B25*1000</f>
        <v>13.926251080401279</v>
      </c>
    </row>
    <row r="26" spans="1:13" s="82" customFormat="1" ht="11.1" customHeight="1" x14ac:dyDescent="0.2">
      <c r="A26" s="33">
        <v>1979</v>
      </c>
      <c r="B26" s="83">
        <f>('dati (2)'!O26*2-'dati (2)'!N26)/2</f>
        <v>10384.200000000001</v>
      </c>
      <c r="C26" s="81">
        <f>'dati (2)'!D26/'quozienti (2)'!B26*1000</f>
        <v>13.482020762311974</v>
      </c>
      <c r="D26" s="81">
        <f>'dati (2)'!E26/'quozienti (2)'!B26*1000</f>
        <v>8.3588528726334239</v>
      </c>
      <c r="E26" s="81">
        <f>'dati (2)'!F26/'quozienti (2)'!B26*1000</f>
        <v>5.12316788967855</v>
      </c>
      <c r="F26" s="81">
        <f>'dati (2)'!G26/'quozienti (2)'!B26*1000</f>
        <v>27.888522948325342</v>
      </c>
      <c r="G26" s="81">
        <f>'dati (2)'!H26/'quozienti (2)'!B26*1000</f>
        <v>3.3512451609175473</v>
      </c>
      <c r="H26" s="81">
        <f>'dati (2)'!I26/'quozienti (2)'!B26*1000</f>
        <v>31.239768109242885</v>
      </c>
      <c r="I26" s="81">
        <f>'dati (2)'!J26/'quozienti (2)'!B26*1000</f>
        <v>23.304635889139266</v>
      </c>
      <c r="J26" s="81">
        <f>'dati (2)'!K26/'quozienti (2)'!B26*1000</f>
        <v>1.6948826101192196</v>
      </c>
      <c r="K26" s="81">
        <f>'dati (2)'!L26/'quozienti (2)'!B26*1000</f>
        <v>24.999518499258489</v>
      </c>
      <c r="L26" s="81">
        <f>'dati (2)'!M26/'quozienti (2)'!B26*1000</f>
        <v>6.2402496099843985</v>
      </c>
      <c r="M26" s="81">
        <f>'dati (2)'!N26/'quozienti (2)'!B26*1000</f>
        <v>11.363417499662949</v>
      </c>
    </row>
    <row r="27" spans="1:13" s="82" customFormat="1" ht="11.1" customHeight="1" x14ac:dyDescent="0.2">
      <c r="A27" s="33">
        <v>1980</v>
      </c>
      <c r="B27" s="83">
        <f>('dati (2)'!O27*2-'dati (2)'!N27)/2</f>
        <v>10456</v>
      </c>
      <c r="C27" s="81">
        <f>'dati (2)'!D27/'quozienti (2)'!B27*1000</f>
        <v>13.045141545524102</v>
      </c>
      <c r="D27" s="81">
        <f>'dati (2)'!E27/'quozienti (2)'!B27*1000</f>
        <v>8.186687069625096</v>
      </c>
      <c r="E27" s="81">
        <f>'dati (2)'!F27/'quozienti (2)'!B27*1000</f>
        <v>4.8584544758990047</v>
      </c>
      <c r="F27" s="81">
        <f>'dati (2)'!G27/'quozienti (2)'!B27*1000</f>
        <v>27.352716143840858</v>
      </c>
      <c r="G27" s="81">
        <f>'dati (2)'!H27/'quozienti (2)'!B27*1000</f>
        <v>3.2517214996174446</v>
      </c>
      <c r="H27" s="81">
        <f>'dati (2)'!I27/'quozienti (2)'!B27*1000</f>
        <v>30.604437643458301</v>
      </c>
      <c r="I27" s="81">
        <f>'dati (2)'!J27/'quozienti (2)'!B27*1000</f>
        <v>23.39326702371844</v>
      </c>
      <c r="J27" s="81">
        <f>'dati (2)'!K27/'quozienti (2)'!B27*1000</f>
        <v>1.2815608263198164</v>
      </c>
      <c r="K27" s="81">
        <f>'dati (2)'!L27/'quozienti (2)'!B27*1000</f>
        <v>24.674827850038255</v>
      </c>
      <c r="L27" s="81">
        <f>'dati (2)'!M27/'quozienti (2)'!B27*1000</f>
        <v>5.9296097934200453</v>
      </c>
      <c r="M27" s="81">
        <f>'dati (2)'!N27/'quozienti (2)'!B27*1000</f>
        <v>10.788064269319051</v>
      </c>
    </row>
    <row r="28" spans="1:13" s="82" customFormat="1" ht="11.1" customHeight="1" x14ac:dyDescent="0.2">
      <c r="A28" s="33">
        <v>1981</v>
      </c>
      <c r="B28" s="83">
        <f>('dati (2)'!O28*2-'dati (2)'!N28)/2</f>
        <v>10543.6</v>
      </c>
      <c r="C28" s="81">
        <f>'dati (2)'!D28/'quozienti (2)'!B28*1000</f>
        <v>12.405629955612884</v>
      </c>
      <c r="D28" s="81">
        <f>'dati (2)'!E28/'quozienti (2)'!B28*1000</f>
        <v>8.3652642361242844</v>
      </c>
      <c r="E28" s="81">
        <f>'dati (2)'!F28/'quozienti (2)'!B28*1000</f>
        <v>4.0403657194885998</v>
      </c>
      <c r="F28" s="81">
        <f>'dati (2)'!G28/'quozienti (2)'!B28*1000</f>
        <v>30.008725672445841</v>
      </c>
      <c r="G28" s="81">
        <f>'dati (2)'!H28/'quozienti (2)'!B28*1000</f>
        <v>3.9455214537729053</v>
      </c>
      <c r="H28" s="81">
        <f>'dati (2)'!I28/'quozienti (2)'!B28*1000</f>
        <v>33.954247126218753</v>
      </c>
      <c r="I28" s="81">
        <f>'dati (2)'!J28/'quozienti (2)'!B28*1000</f>
        <v>23.426533631776625</v>
      </c>
      <c r="J28" s="81">
        <f>'dati (2)'!K28/'quozienti (2)'!B28*1000</f>
        <v>0.37937706286277928</v>
      </c>
      <c r="K28" s="81">
        <f>'dati (2)'!L28/'quozienti (2)'!B28*1000</f>
        <v>23.805910694639401</v>
      </c>
      <c r="L28" s="81">
        <f>'dati (2)'!M28/'quozienti (2)'!B28*1000</f>
        <v>10.148336431579345</v>
      </c>
      <c r="M28" s="81">
        <f>'dati (2)'!N28/'quozienti (2)'!B28*1000</f>
        <v>14.188702151067945</v>
      </c>
    </row>
    <row r="29" spans="1:13" s="82" customFormat="1" ht="11.1" customHeight="1" x14ac:dyDescent="0.2">
      <c r="A29" s="33">
        <v>1982</v>
      </c>
      <c r="B29" s="83">
        <f>('dati (2)'!O29*2-'dati (2)'!N29)/2</f>
        <v>10655.4</v>
      </c>
      <c r="C29" s="81">
        <f>'dati (2)'!D29/'quozienti (2)'!B29*1000</f>
        <v>11.712371192071625</v>
      </c>
      <c r="D29" s="81">
        <f>'dati (2)'!E29/'quozienti (2)'!B29*1000</f>
        <v>8.465191358372282</v>
      </c>
      <c r="E29" s="81">
        <f>'dati (2)'!F29/'quozienti (2)'!B29*1000</f>
        <v>3.2471798336993452</v>
      </c>
      <c r="F29" s="81">
        <f>'dati (2)'!G29/'quozienti (2)'!B29*1000</f>
        <v>31.739775137488969</v>
      </c>
      <c r="G29" s="81">
        <f>'dati (2)'!H29/'quozienti (2)'!B29*1000</f>
        <v>4.4296788482835003</v>
      </c>
      <c r="H29" s="81">
        <f>'dati (2)'!I29/'quozienti (2)'!B29*1000</f>
        <v>36.169453985772471</v>
      </c>
      <c r="I29" s="81">
        <f>'dati (2)'!J29/'quozienti (2)'!B29*1000</f>
        <v>24.006606978621171</v>
      </c>
      <c r="J29" s="81">
        <f>'dati (2)'!K29/'quozienti (2)'!B29*1000</f>
        <v>0.28154738442479871</v>
      </c>
      <c r="K29" s="81">
        <f>'dati (2)'!L29/'quozienti (2)'!B29*1000</f>
        <v>24.288154363045969</v>
      </c>
      <c r="L29" s="81">
        <f>'dati (2)'!M29/'quozienti (2)'!B29*1000</f>
        <v>11.881299622726505</v>
      </c>
      <c r="M29" s="81">
        <f>'dati (2)'!N29/'quozienti (2)'!B29*1000</f>
        <v>15.128479456425849</v>
      </c>
    </row>
    <row r="30" spans="1:13" s="82" customFormat="1" ht="11.1" customHeight="1" x14ac:dyDescent="0.2">
      <c r="A30" s="33">
        <v>1983</v>
      </c>
      <c r="B30" s="83">
        <f>('dati (2)'!O30*2-'dati (2)'!N30)/2</f>
        <v>10776.599999999999</v>
      </c>
      <c r="C30" s="81">
        <f>'dati (2)'!D30/'quozienti (2)'!B30*1000</f>
        <v>11.673440602787522</v>
      </c>
      <c r="D30" s="81">
        <f>'dati (2)'!E30/'quozienti (2)'!B30*1000</f>
        <v>8.4442217396952675</v>
      </c>
      <c r="E30" s="81">
        <f>'dati (2)'!F30/'quozienti (2)'!B30*1000</f>
        <v>3.2292188630922554</v>
      </c>
      <c r="F30" s="81">
        <f>'dati (2)'!G30/'quozienti (2)'!B30*1000</f>
        <v>31.085871239537518</v>
      </c>
      <c r="G30" s="81">
        <f>'dati (2)'!H30/'quozienti (2)'!B30*1000</f>
        <v>4.3427426089861365</v>
      </c>
      <c r="H30" s="81">
        <f>'dati (2)'!I30/'quozienti (2)'!B30*1000</f>
        <v>35.428613848523661</v>
      </c>
      <c r="I30" s="81">
        <f>'dati (2)'!J30/'quozienti (2)'!B30*1000</f>
        <v>22.808678061726336</v>
      </c>
      <c r="J30" s="81">
        <f>'dati (2)'!K30/'quozienti (2)'!B30*1000</f>
        <v>0.22270474917877625</v>
      </c>
      <c r="K30" s="81">
        <f>'dati (2)'!L30/'quozienti (2)'!B30*1000</f>
        <v>23.031382810905111</v>
      </c>
      <c r="L30" s="81">
        <f>'dati (2)'!M30/'quozienti (2)'!B30*1000</f>
        <v>12.397231037618546</v>
      </c>
      <c r="M30" s="81">
        <f>'dati (2)'!N30/'quozienti (2)'!B30*1000</f>
        <v>15.626449900710801</v>
      </c>
    </row>
    <row r="31" spans="1:13" s="82" customFormat="1" ht="11.1" customHeight="1" x14ac:dyDescent="0.2">
      <c r="A31" s="33">
        <v>1984</v>
      </c>
      <c r="B31" s="83">
        <f>('dati (2)'!O31*2-'dati (2)'!N31)/2</f>
        <v>10954.6</v>
      </c>
      <c r="C31" s="81">
        <f>'dati (2)'!D31/'quozienti (2)'!B31*1000</f>
        <v>11.611560440362952</v>
      </c>
      <c r="D31" s="81">
        <f>'dati (2)'!E31/'quozienti (2)'!B31*1000</f>
        <v>8.2522410676793321</v>
      </c>
      <c r="E31" s="81">
        <f>'dati (2)'!F31/'quozienti (2)'!B31*1000</f>
        <v>3.3593193726836215</v>
      </c>
      <c r="F31" s="81">
        <f>'dati (2)'!G31/'quozienti (2)'!B31*1000</f>
        <v>31.475361948405236</v>
      </c>
      <c r="G31" s="81">
        <f>'dati (2)'!H31/'quozienti (2)'!B31*1000</f>
        <v>4.7286071604622713</v>
      </c>
      <c r="H31" s="81">
        <f>'dati (2)'!I31/'quozienti (2)'!B31*1000</f>
        <v>36.203969108867511</v>
      </c>
      <c r="I31" s="81">
        <f>'dati (2)'!J31/'quozienti (2)'!B31*1000</f>
        <v>21.999890456976978</v>
      </c>
      <c r="J31" s="81">
        <f>'dati (2)'!K31/'quozienti (2)'!B31*1000</f>
        <v>0.43817209208916802</v>
      </c>
      <c r="K31" s="81">
        <f>'dati (2)'!L31/'quozienti (2)'!B31*1000</f>
        <v>22.438062549066146</v>
      </c>
      <c r="L31" s="81">
        <f>'dati (2)'!M31/'quozienti (2)'!B31*1000</f>
        <v>13.765906559801364</v>
      </c>
      <c r="M31" s="81">
        <f>'dati (2)'!N31/'quozienti (2)'!B31*1000</f>
        <v>17.125225932484984</v>
      </c>
    </row>
    <row r="32" spans="1:13" s="82" customFormat="1" ht="11.1" customHeight="1" x14ac:dyDescent="0.2">
      <c r="A32" s="33">
        <v>1985</v>
      </c>
      <c r="B32" s="83">
        <f>('dati (2)'!O32*2-'dati (2)'!N32)/2</f>
        <v>11149</v>
      </c>
      <c r="C32" s="81">
        <f>'dati (2)'!D32/'quozienti (2)'!B32*1000</f>
        <v>11.211767871557987</v>
      </c>
      <c r="D32" s="81">
        <f>'dati (2)'!E32/'quozienti (2)'!B32*1000</f>
        <v>8.3056776392501579</v>
      </c>
      <c r="E32" s="81">
        <f>'dati (2)'!F32/'quozienti (2)'!B32*1000</f>
        <v>2.9060902323078301</v>
      </c>
      <c r="F32" s="81">
        <f>'dati (2)'!G32/'quozienti (2)'!B32*1000</f>
        <v>31.966992555386131</v>
      </c>
      <c r="G32" s="81">
        <f>'dati (2)'!H32/'quozienti (2)'!B32*1000</f>
        <v>4.6102789487846447</v>
      </c>
      <c r="H32" s="81">
        <f>'dati (2)'!I32/'quozienti (2)'!B32*1000</f>
        <v>36.577271504170774</v>
      </c>
      <c r="I32" s="81">
        <f>'dati (2)'!J32/'quozienti (2)'!B32*1000</f>
        <v>20.844918826800612</v>
      </c>
      <c r="J32" s="81">
        <f>'dati (2)'!K32/'quozienti (2)'!B32*1000</f>
        <v>0.59198134361826171</v>
      </c>
      <c r="K32" s="81">
        <f>'dati (2)'!L32/'quozienti (2)'!B32*1000</f>
        <v>21.436900170418873</v>
      </c>
      <c r="L32" s="81">
        <f>'dati (2)'!M32/'quozienti (2)'!B32*1000</f>
        <v>15.140371333751908</v>
      </c>
      <c r="M32" s="81">
        <f>'dati (2)'!N32/'quozienti (2)'!B32*1000</f>
        <v>18.046461566059733</v>
      </c>
    </row>
    <row r="33" spans="1:13" s="82" customFormat="1" ht="11.1" customHeight="1" x14ac:dyDescent="0.2">
      <c r="A33" s="33">
        <v>1986</v>
      </c>
      <c r="B33" s="83">
        <f>('dati (2)'!O33*2-'dati (2)'!N33)/2</f>
        <v>11342.5</v>
      </c>
      <c r="C33" s="81">
        <f>'dati (2)'!D33/'quozienti (2)'!B33*1000</f>
        <v>11.373154066563808</v>
      </c>
      <c r="D33" s="81">
        <f>'dati (2)'!E33/'quozienti (2)'!B33*1000</f>
        <v>7.881860260083756</v>
      </c>
      <c r="E33" s="81">
        <f>'dati (2)'!F33/'quozienti (2)'!B33*1000</f>
        <v>3.4912938064800532</v>
      </c>
      <c r="F33" s="81">
        <f>'dati (2)'!G33/'quozienti (2)'!B33*1000</f>
        <v>30.557637205201676</v>
      </c>
      <c r="G33" s="81">
        <f>'dati (2)'!H33/'quozienti (2)'!B33*1000</f>
        <v>4.3200352655940053</v>
      </c>
      <c r="H33" s="81">
        <f>'dati (2)'!I33/'quozienti (2)'!B33*1000</f>
        <v>34.87767247079568</v>
      </c>
      <c r="I33" s="81">
        <f>'dati (2)'!J33/'quozienti (2)'!B33*1000</f>
        <v>19.836896627727576</v>
      </c>
      <c r="J33" s="81">
        <f>'dati (2)'!K33/'quozienti (2)'!B33*1000</f>
        <v>2.1512012342957898</v>
      </c>
      <c r="K33" s="81">
        <f>'dati (2)'!L33/'quozienti (2)'!B33*1000</f>
        <v>21.988097862023363</v>
      </c>
      <c r="L33" s="81">
        <f>'dati (2)'!M33/'quozienti (2)'!B33*1000</f>
        <v>12.889574608772314</v>
      </c>
      <c r="M33" s="81">
        <f>'dati (2)'!N33/'quozienti (2)'!B33*1000</f>
        <v>16.380868415252369</v>
      </c>
    </row>
    <row r="34" spans="1:13" s="82" customFormat="1" ht="11.1" customHeight="1" x14ac:dyDescent="0.2">
      <c r="A34" s="33">
        <v>1987</v>
      </c>
      <c r="B34" s="83">
        <f>('dati (2)'!O34*2-'dati (2)'!N34)/2</f>
        <v>11512.7</v>
      </c>
      <c r="C34" s="81">
        <f>'dati (2)'!D34/'quozienti (2)'!B34*1000</f>
        <v>11.55245945781615</v>
      </c>
      <c r="D34" s="81">
        <f>'dati (2)'!E34/'quozienti (2)'!B34*1000</f>
        <v>7.6784768125635168</v>
      </c>
      <c r="E34" s="81">
        <f>'dati (2)'!F34/'quozienti (2)'!B34*1000</f>
        <v>3.8739826452526342</v>
      </c>
      <c r="F34" s="81">
        <f>'dati (2)'!G34/'quozienti (2)'!B34*1000</f>
        <v>29.289393452448163</v>
      </c>
      <c r="G34" s="81">
        <f>'dati (2)'!H34/'quozienti (2)'!B34*1000</f>
        <v>4.0650759595924493</v>
      </c>
      <c r="H34" s="81">
        <f>'dati (2)'!I34/'quozienti (2)'!B34*1000</f>
        <v>33.354469412040615</v>
      </c>
      <c r="I34" s="81">
        <f>'dati (2)'!J34/'quozienti (2)'!B34*1000</f>
        <v>20.325379797962249</v>
      </c>
      <c r="J34" s="81">
        <f>'dati (2)'!K34/'quozienti (2)'!B34*1000</f>
        <v>3.4744238970875641</v>
      </c>
      <c r="K34" s="81">
        <f>'dati (2)'!L34/'quozienti (2)'!B34*1000</f>
        <v>23.799803695049814</v>
      </c>
      <c r="L34" s="81">
        <f>'dati (2)'!M34/'quozienti (2)'!B34*1000</f>
        <v>9.5546657169908009</v>
      </c>
      <c r="M34" s="81">
        <f>'dati (2)'!N34/'quozienti (2)'!B34*1000</f>
        <v>13.428648362243434</v>
      </c>
    </row>
    <row r="35" spans="1:13" s="82" customFormat="1" ht="11.1" customHeight="1" x14ac:dyDescent="0.2">
      <c r="A35" s="33">
        <v>1988</v>
      </c>
      <c r="B35" s="83">
        <f>('dati (2)'!O35*2-'dati (2)'!N35)/2</f>
        <v>11671.300000000001</v>
      </c>
      <c r="C35" s="81">
        <f>'dati (2)'!D35/'quozienti (2)'!B35*1000</f>
        <v>11.892419867538321</v>
      </c>
      <c r="D35" s="81">
        <f>'dati (2)'!E35/'quozienti (2)'!B35*1000</f>
        <v>7.8311756188256654</v>
      </c>
      <c r="E35" s="81">
        <f>'dati (2)'!F35/'quozienti (2)'!B35*1000</f>
        <v>4.0612442487126534</v>
      </c>
      <c r="F35" s="81">
        <f>'dati (2)'!G35/'quozienti (2)'!B35*1000</f>
        <v>28.497253947717905</v>
      </c>
      <c r="G35" s="81">
        <f>'dati (2)'!H35/'quozienti (2)'!B35*1000</f>
        <v>4.6095979025472733</v>
      </c>
      <c r="H35" s="81">
        <f>'dati (2)'!I35/'quozienti (2)'!B35*1000</f>
        <v>33.10685185026518</v>
      </c>
      <c r="I35" s="81">
        <f>'dati (2)'!J35/'quozienti (2)'!B35*1000</f>
        <v>19.500826814493671</v>
      </c>
      <c r="J35" s="81">
        <f>'dati (2)'!K35/'quozienti (2)'!B35*1000</f>
        <v>3.7356592667483484</v>
      </c>
      <c r="K35" s="81">
        <f>'dati (2)'!L35/'quozienti (2)'!B35*1000</f>
        <v>23.236486081242017</v>
      </c>
      <c r="L35" s="81">
        <f>'dati (2)'!M35/'quozienti (2)'!B35*1000</f>
        <v>9.8703657690231577</v>
      </c>
      <c r="M35" s="81">
        <f>'dati (2)'!N35/'quozienti (2)'!B35*1000</f>
        <v>13.931610017735812</v>
      </c>
    </row>
    <row r="36" spans="1:13" s="82" customFormat="1" ht="11.1" customHeight="1" x14ac:dyDescent="0.2">
      <c r="A36" s="33">
        <v>1989</v>
      </c>
      <c r="B36" s="83">
        <f>('dati (2)'!O36*2-'dati (2)'!N36)/2</f>
        <v>11775.9</v>
      </c>
      <c r="C36" s="81">
        <f>'dati (2)'!D36/'quozienti (2)'!B36*1000</f>
        <v>11.277269677901478</v>
      </c>
      <c r="D36" s="81">
        <f>'dati (2)'!E36/'quozienti (2)'!B36*1000</f>
        <v>7.8805017026299469</v>
      </c>
      <c r="E36" s="81">
        <f>'dati (2)'!F36/'quozienti (2)'!B36*1000</f>
        <v>3.396767975271529</v>
      </c>
      <c r="F36" s="81">
        <f>'dati (2)'!G36/'quozienti (2)'!B36*1000</f>
        <v>27.326998361059456</v>
      </c>
      <c r="G36" s="81">
        <f>'dati (2)'!H36/'quozienti (2)'!B36*1000</f>
        <v>4.4157983678529877</v>
      </c>
      <c r="H36" s="81">
        <f>'dati (2)'!I36/'quozienti (2)'!B36*1000</f>
        <v>31.742796728912442</v>
      </c>
      <c r="I36" s="81">
        <f>'dati (2)'!J36/'quozienti (2)'!B36*1000</f>
        <v>19.055868341273282</v>
      </c>
      <c r="J36" s="81">
        <f>'dati (2)'!K36/'quozienti (2)'!B36*1000</f>
        <v>3.7704124525513971</v>
      </c>
      <c r="K36" s="81">
        <f>'dati (2)'!L36/'quozienti (2)'!B36*1000</f>
        <v>22.826280793824676</v>
      </c>
      <c r="L36" s="81">
        <f>'dati (2)'!M36/'quozienti (2)'!B36*1000</f>
        <v>8.9165159350877641</v>
      </c>
      <c r="M36" s="81">
        <f>'dati (2)'!N36/'quozienti (2)'!B36*1000</f>
        <v>12.313283910359292</v>
      </c>
    </row>
    <row r="37" spans="1:13" s="82" customFormat="1" ht="11.1" customHeight="1" x14ac:dyDescent="0.2">
      <c r="A37" s="33">
        <v>1990</v>
      </c>
      <c r="B37" s="83">
        <f>('dati (2)'!O37*2-'dati (2)'!N37)/2</f>
        <v>11872.9</v>
      </c>
      <c r="C37" s="81">
        <f>'dati (2)'!D37/'quozienti (2)'!B37*1000</f>
        <v>11.45465724464958</v>
      </c>
      <c r="D37" s="81">
        <f>'dati (2)'!E37/'quozienti (2)'!B37*1000</f>
        <v>8.2035559972710974</v>
      </c>
      <c r="E37" s="81">
        <f>'dati (2)'!F37/'quozienti (2)'!B37*1000</f>
        <v>3.2511012473784842</v>
      </c>
      <c r="F37" s="81">
        <f>'dati (2)'!G37/'quozienti (2)'!B37*1000</f>
        <v>30.001094930471915</v>
      </c>
      <c r="G37" s="81">
        <f>'dati (2)'!H37/'quozienti (2)'!B37*1000</f>
        <v>4.3291866351102088</v>
      </c>
      <c r="H37" s="81">
        <f>'dati (2)'!I37/'quozienti (2)'!B37*1000</f>
        <v>34.330281565582126</v>
      </c>
      <c r="I37" s="81">
        <f>'dati (2)'!J37/'quozienti (2)'!B37*1000</f>
        <v>21.342721660251499</v>
      </c>
      <c r="J37" s="81">
        <f>'dati (2)'!K37/'quozienti (2)'!B37*1000</f>
        <v>3.8238341096109627</v>
      </c>
      <c r="K37" s="81">
        <f>'dati (2)'!L37/'quozienti (2)'!B37*1000</f>
        <v>25.166555769862462</v>
      </c>
      <c r="L37" s="81">
        <f>'dati (2)'!M37/'quozienti (2)'!B37*1000</f>
        <v>9.1637257957196656</v>
      </c>
      <c r="M37" s="81">
        <f>'dati (2)'!N37/'quozienti (2)'!B37*1000</f>
        <v>12.414827043098148</v>
      </c>
    </row>
    <row r="38" spans="1:13" s="82" customFormat="1" ht="11.1" customHeight="1" x14ac:dyDescent="0.2">
      <c r="A38" s="33">
        <v>1991</v>
      </c>
      <c r="B38" s="83">
        <f>('dati (2)'!O38*2-'dati (2)'!N38)/2</f>
        <v>11967.300000000001</v>
      </c>
      <c r="C38" s="81">
        <f>'dati (2)'!D38/'quozienti (2)'!B38*1000</f>
        <v>11.063481319930142</v>
      </c>
      <c r="D38" s="81">
        <f>'dati (2)'!E38/'quozienti (2)'!B38*1000</f>
        <v>8.3059670936635648</v>
      </c>
      <c r="E38" s="81">
        <f>'dati (2)'!F38/'quozienti (2)'!B38*1000</f>
        <v>2.7575142262665762</v>
      </c>
      <c r="F38" s="81">
        <f>'dati (2)'!G38/'quozienti (2)'!B38*1000</f>
        <v>28.511025878853204</v>
      </c>
      <c r="G38" s="81">
        <f>'dati (2)'!H38/'quozienti (2)'!B38*1000</f>
        <v>3.9942175762285559</v>
      </c>
      <c r="H38" s="81">
        <f>'dati (2)'!I38/'quozienti (2)'!B38*1000</f>
        <v>32.505243455081761</v>
      </c>
      <c r="I38" s="81">
        <f>'dati (2)'!J38/'quozienti (2)'!B38*1000</f>
        <v>21.174366816240923</v>
      </c>
      <c r="J38" s="81">
        <f>'dati (2)'!K38/'quozienti (2)'!B38*1000</f>
        <v>2.4065578701962846</v>
      </c>
      <c r="K38" s="81">
        <f>'dati (2)'!L38/'quozienti (2)'!B38*1000</f>
        <v>23.580924686437207</v>
      </c>
      <c r="L38" s="81">
        <f>'dati (2)'!M38/'quozienti (2)'!B38*1000</f>
        <v>8.9243187686445555</v>
      </c>
      <c r="M38" s="81">
        <f>'dati (2)'!N38/'quozienti (2)'!B38*1000</f>
        <v>11.681832994911133</v>
      </c>
    </row>
    <row r="39" spans="1:13" s="82" customFormat="1" ht="11.1" customHeight="1" x14ac:dyDescent="0.2">
      <c r="A39" s="33">
        <v>1992</v>
      </c>
      <c r="B39" s="83">
        <f>('dati (2)'!O39*2-'dati (2)'!N39)/2</f>
        <v>12060</v>
      </c>
      <c r="C39" s="81">
        <f>'dati (2)'!D39/'quozienti (2)'!B39*1000</f>
        <v>10.447761194029852</v>
      </c>
      <c r="D39" s="81">
        <f>'dati (2)'!E39/'quozienti (2)'!B39*1000</f>
        <v>8.6235489220563846</v>
      </c>
      <c r="E39" s="81">
        <f>'dati (2)'!F39/'quozienti (2)'!B39*1000</f>
        <v>1.8242122719734661</v>
      </c>
      <c r="F39" s="81">
        <f>'dati (2)'!G39/'quozienti (2)'!B39*1000</f>
        <v>27.330016583747931</v>
      </c>
      <c r="G39" s="81">
        <f>'dati (2)'!H39/'quozienti (2)'!B39*1000</f>
        <v>3.2006633499170811</v>
      </c>
      <c r="H39" s="81">
        <f>'dati (2)'!I39/'quozienti (2)'!B39*1000</f>
        <v>30.530679933665009</v>
      </c>
      <c r="I39" s="81">
        <f>'dati (2)'!J39/'quozienti (2)'!B39*1000</f>
        <v>19.303482587064678</v>
      </c>
      <c r="J39" s="81">
        <f>'dati (2)'!K39/'quozienti (2)'!B39*1000</f>
        <v>1.1111111111111112</v>
      </c>
      <c r="K39" s="81">
        <f>'dati (2)'!L39/'quozienti (2)'!B39*1000</f>
        <v>20.414593698175786</v>
      </c>
      <c r="L39" s="81">
        <f>'dati (2)'!M39/'quozienti (2)'!B39*1000</f>
        <v>10.11608623548922</v>
      </c>
      <c r="M39" s="81">
        <f>'dati (2)'!N39/'quozienti (2)'!B39*1000</f>
        <v>11.940298507462687</v>
      </c>
    </row>
    <row r="40" spans="1:13" s="82" customFormat="1" ht="11.1" customHeight="1" x14ac:dyDescent="0.2">
      <c r="A40" s="33">
        <v>1993</v>
      </c>
      <c r="B40" s="83">
        <f>('dati (2)'!O40*2-'dati (2)'!N40)/2</f>
        <v>12137.9</v>
      </c>
      <c r="C40" s="81">
        <f>'dati (2)'!D40/'quozienti (2)'!B40*1000</f>
        <v>10.067639377487044</v>
      </c>
      <c r="D40" s="81">
        <f>'dati (2)'!E40/'quozienti (2)'!B40*1000</f>
        <v>8.4199078918099506</v>
      </c>
      <c r="E40" s="81">
        <f>'dati (2)'!F40/'quozienti (2)'!B40*1000</f>
        <v>1.6477314856770942</v>
      </c>
      <c r="F40" s="81">
        <f>'dati (2)'!G40/'quozienti (2)'!B40*1000</f>
        <v>25.243246360573078</v>
      </c>
      <c r="G40" s="81">
        <f>'dati (2)'!H40/'quozienti (2)'!B40*1000</f>
        <v>1.9937550976692839</v>
      </c>
      <c r="H40" s="81">
        <f>'dati (2)'!I40/'quozienti (2)'!B40*1000</f>
        <v>27.237001458242368</v>
      </c>
      <c r="I40" s="81">
        <f>'dati (2)'!J40/'quozienti (2)'!B40*1000</f>
        <v>18.850048196145959</v>
      </c>
      <c r="J40" s="81">
        <f>'dati (2)'!K40/'quozienti (2)'!B40*1000</f>
        <v>0.95568426169271448</v>
      </c>
      <c r="K40" s="81">
        <f>'dati (2)'!L40/'quozienti (2)'!B40*1000</f>
        <v>19.805732457838673</v>
      </c>
      <c r="L40" s="81">
        <f>'dati (2)'!M40/'quozienti (2)'!B40*1000</f>
        <v>7.4312690004036943</v>
      </c>
      <c r="M40" s="81">
        <f>'dati (2)'!N40/'quozienti (2)'!B40*1000</f>
        <v>9.0790004860807887</v>
      </c>
    </row>
    <row r="41" spans="1:13" s="82" customFormat="1" ht="11.1" customHeight="1" x14ac:dyDescent="0.2">
      <c r="A41" s="33">
        <v>1994</v>
      </c>
      <c r="B41" s="83">
        <f>('dati (2)'!O41*2-'dati (2)'!N41)/2</f>
        <v>12248.1</v>
      </c>
      <c r="C41" s="81">
        <f>'dati (2)'!D41/'quozienti (2)'!B41*1000</f>
        <v>10.27098080518611</v>
      </c>
      <c r="D41" s="81">
        <f>'dati (2)'!E41/'quozienti (2)'!B41*1000</f>
        <v>8.5401000971579251</v>
      </c>
      <c r="E41" s="81">
        <f>'dati (2)'!F41/'quozienti (2)'!B41*1000</f>
        <v>1.7308807080281838</v>
      </c>
      <c r="F41" s="81">
        <f>'dati (2)'!G41/'quozienti (2)'!B41*1000</f>
        <v>24.444607735077273</v>
      </c>
      <c r="G41" s="81">
        <f>'dati (2)'!H41/'quozienti (2)'!B41*1000</f>
        <v>1.6818935181783297</v>
      </c>
      <c r="H41" s="81">
        <f>'dati (2)'!I41/'quozienti (2)'!B41*1000</f>
        <v>26.126501253255608</v>
      </c>
      <c r="I41" s="81">
        <f>'dati (2)'!J41/'quozienti (2)'!B41*1000</f>
        <v>18.043614928029651</v>
      </c>
      <c r="J41" s="81">
        <f>'dati (2)'!K41/'quozienti (2)'!B41*1000</f>
        <v>0.81645316416423774</v>
      </c>
      <c r="K41" s="81">
        <f>'dati (2)'!L41/'quozienti (2)'!B41*1000</f>
        <v>18.860068092193892</v>
      </c>
      <c r="L41" s="81">
        <f>'dati (2)'!M41/'quozienti (2)'!B41*1000</f>
        <v>7.2664331610617152</v>
      </c>
      <c r="M41" s="81">
        <f>'dati (2)'!N41/'quozienti (2)'!B41*1000</f>
        <v>8.9973138690898988</v>
      </c>
    </row>
    <row r="42" spans="1:13" s="82" customFormat="1" ht="11.1" customHeight="1" x14ac:dyDescent="0.2">
      <c r="A42" s="33">
        <v>1995</v>
      </c>
      <c r="B42" s="83">
        <f>('dati (2)'!O42*2-'dati (2)'!N42)/2</f>
        <v>12346</v>
      </c>
      <c r="C42" s="81">
        <f>'dati (2)'!D42/'quozienti (2)'!B42*1000</f>
        <v>9.5091527620281866</v>
      </c>
      <c r="D42" s="81">
        <f>'dati (2)'!E42/'quozienti (2)'!B42*1000</f>
        <v>8.3589826664506734</v>
      </c>
      <c r="E42" s="81">
        <f>'dati (2)'!F42/'quozienti (2)'!B42*1000</f>
        <v>1.1501700955775149</v>
      </c>
      <c r="F42" s="81">
        <f>'dati (2)'!G42/'quozienti (2)'!B42*1000</f>
        <v>20.200874777255791</v>
      </c>
      <c r="G42" s="81">
        <f>'dati (2)'!H42/'quozienti (2)'!B42*1000</f>
        <v>1.4741616717965331</v>
      </c>
      <c r="H42" s="81">
        <f>'dati (2)'!I42/'quozienti (2)'!B42*1000</f>
        <v>21.675036449052325</v>
      </c>
      <c r="I42" s="81">
        <f>'dati (2)'!J42/'quozienti (2)'!B42*1000</f>
        <v>15.081807872995302</v>
      </c>
      <c r="J42" s="81">
        <f>'dati (2)'!K42/'quozienti (2)'!B42*1000</f>
        <v>0.80997894054754582</v>
      </c>
      <c r="K42" s="81">
        <f>'dati (2)'!L42/'quozienti (2)'!B42*1000</f>
        <v>15.891786813542845</v>
      </c>
      <c r="L42" s="81">
        <f>'dati (2)'!M42/'quozienti (2)'!B42*1000</f>
        <v>5.7832496355094776</v>
      </c>
      <c r="M42" s="81">
        <f>'dati (2)'!N42/'quozienti (2)'!B42*1000</f>
        <v>6.9334197310869907</v>
      </c>
    </row>
    <row r="43" spans="1:13" s="82" customFormat="1" ht="11.1" customHeight="1" x14ac:dyDescent="0.2">
      <c r="A43" s="33">
        <v>1996</v>
      </c>
      <c r="B43" s="83">
        <f>('dati (2)'!O43*2-'dati (2)'!N43)/2</f>
        <v>12432.6</v>
      </c>
      <c r="C43" s="81">
        <f>'dati (2)'!D43/'quozienti (2)'!B43*1000</f>
        <v>9.1372681498640667</v>
      </c>
      <c r="D43" s="81">
        <f>'dati (2)'!E43/'quozienti (2)'!B43*1000</f>
        <v>8.5259720412463995</v>
      </c>
      <c r="E43" s="81">
        <f>'dati (2)'!F43/'quozienti (2)'!B43*1000</f>
        <v>0.61129610861766637</v>
      </c>
      <c r="F43" s="81">
        <f>'dati (2)'!G43/'quozienti (2)'!B43*1000</f>
        <v>20.285378762286243</v>
      </c>
      <c r="G43" s="81">
        <f>'dati (2)'!H43/'quozienti (2)'!B43*1000</f>
        <v>1.3351993951385872</v>
      </c>
      <c r="H43" s="81">
        <f>'dati (2)'!I43/'quozienti (2)'!B43*1000</f>
        <v>21.620578157424834</v>
      </c>
      <c r="I43" s="81">
        <f>'dati (2)'!J43/'quozienti (2)'!B43*1000</f>
        <v>14.108070717307724</v>
      </c>
      <c r="J43" s="81">
        <f>'dati (2)'!K43/'quozienti (2)'!B43*1000</f>
        <v>1.0778115599311486</v>
      </c>
      <c r="K43" s="81">
        <f>'dati (2)'!L43/'quozienti (2)'!B43*1000</f>
        <v>15.185882277238871</v>
      </c>
      <c r="L43" s="81">
        <f>'dati (2)'!M43/'quozienti (2)'!B43*1000</f>
        <v>6.4346958801859619</v>
      </c>
      <c r="M43" s="81">
        <f>'dati (2)'!N43/'quozienti (2)'!B43*1000</f>
        <v>7.0459919888036282</v>
      </c>
    </row>
    <row r="44" spans="1:13" s="82" customFormat="1" ht="11.1" customHeight="1" x14ac:dyDescent="0.2">
      <c r="A44" s="33">
        <v>1997</v>
      </c>
      <c r="B44" s="83">
        <f>('dati (2)'!O44*2-'dati (2)'!N44)/2</f>
        <v>12513.9</v>
      </c>
      <c r="C44" s="81">
        <f>'dati (2)'!D44/'quozienti (2)'!B44*1000</f>
        <v>9.125852052517601</v>
      </c>
      <c r="D44" s="81">
        <f>'dati (2)'!E44/'quozienti (2)'!B44*1000</f>
        <v>8.7422785862121337</v>
      </c>
      <c r="E44" s="81">
        <f>'dati (2)'!F44/'quozienti (2)'!B44*1000</f>
        <v>0.38357346630546829</v>
      </c>
      <c r="F44" s="81">
        <f>'dati (2)'!G44/'quozienti (2)'!B44*1000</f>
        <v>19.833944653545259</v>
      </c>
      <c r="G44" s="81">
        <f>'dati (2)'!H44/'quozienti (2)'!B44*1000</f>
        <v>1.6301872317982402</v>
      </c>
      <c r="H44" s="81">
        <f>'dati (2)'!I44/'quozienti (2)'!B44*1000</f>
        <v>21.464131885343502</v>
      </c>
      <c r="I44" s="81">
        <f>'dati (2)'!J44/'quozienti (2)'!B44*1000</f>
        <v>14.304093847641422</v>
      </c>
      <c r="J44" s="81">
        <f>'dati (2)'!K44/'quozienti (2)'!B44*1000</f>
        <v>1.5502760929846011</v>
      </c>
      <c r="K44" s="81">
        <f>'dati (2)'!L44/'quozienti (2)'!B44*1000</f>
        <v>15.854369940626025</v>
      </c>
      <c r="L44" s="81">
        <f>'dati (2)'!M44/'quozienti (2)'!B44*1000</f>
        <v>5.6097619447174747</v>
      </c>
      <c r="M44" s="81">
        <f>'dati (2)'!N44/'quozienti (2)'!B44*1000</f>
        <v>5.9933354110229429</v>
      </c>
    </row>
    <row r="45" spans="1:13" s="82" customFormat="1" ht="11.1" customHeight="1" x14ac:dyDescent="0.2">
      <c r="A45" s="33">
        <v>1998</v>
      </c>
      <c r="B45" s="83">
        <f>('dati (2)'!O45*2-'dati (2)'!N45)/2</f>
        <v>12587.4</v>
      </c>
      <c r="C45" s="81">
        <f>'dati (2)'!D45/'quozienti (2)'!B45*1000</f>
        <v>8.7547865325643102</v>
      </c>
      <c r="D45" s="81">
        <f>'dati (2)'!E45/'quozienti (2)'!B45*1000</f>
        <v>8.7388976277865158</v>
      </c>
      <c r="E45" s="81">
        <f>'dati (2)'!F45/'quozienti (2)'!B45*1000</f>
        <v>1.5888904777793669E-2</v>
      </c>
      <c r="F45" s="81">
        <f>'dati (2)'!G45/'quozienti (2)'!B45*1000</f>
        <v>19.877019877019876</v>
      </c>
      <c r="G45" s="81">
        <f>'dati (2)'!H45/'quozienti (2)'!B45*1000</f>
        <v>1.8590018590018589</v>
      </c>
      <c r="H45" s="81">
        <f>'dati (2)'!I45/'quozienti (2)'!B45*1000</f>
        <v>21.736021736021737</v>
      </c>
      <c r="I45" s="81">
        <f>'dati (2)'!J45/'quozienti (2)'!B45*1000</f>
        <v>14.077569633125188</v>
      </c>
      <c r="J45" s="81">
        <f>'dati (2)'!K45/'quozienti (2)'!B45*1000</f>
        <v>1.9543352876686213</v>
      </c>
      <c r="K45" s="81">
        <f>'dati (2)'!L45/'quozienti (2)'!B45*1000</f>
        <v>16.031904920793814</v>
      </c>
      <c r="L45" s="81">
        <f>'dati (2)'!M45/'quozienti (2)'!B45*1000</f>
        <v>5.704116815227926</v>
      </c>
      <c r="M45" s="81">
        <f>'dati (2)'!N45/'quozienti (2)'!B45*1000</f>
        <v>5.7200057200057204</v>
      </c>
    </row>
    <row r="46" spans="1:13" s="82" customFormat="1" ht="11.1" customHeight="1" x14ac:dyDescent="0.2">
      <c r="A46" s="33">
        <v>1999</v>
      </c>
      <c r="B46" s="83">
        <f>('dati (2)'!O46*2-'dati (2)'!N46)/2</f>
        <v>12636.8</v>
      </c>
      <c r="C46" s="81">
        <f>'dati (2)'!D46/'quozienti (2)'!B46*1000</f>
        <v>8.4673335021524441</v>
      </c>
      <c r="D46" s="81">
        <f>'dati (2)'!E46/'quozienti (2)'!B46*1000</f>
        <v>9.0529247910863511</v>
      </c>
      <c r="E46" s="81">
        <f>'dati (2)'!F46/'quozienti (2)'!B46*1000</f>
        <v>-0.58559128893390744</v>
      </c>
      <c r="F46" s="81">
        <f>'dati (2)'!G46/'quozienti (2)'!B46*1000</f>
        <v>19.6252215750823</v>
      </c>
      <c r="G46" s="81">
        <f>'dati (2)'!H46/'quozienti (2)'!B46*1000</f>
        <v>1.8200810331729553</v>
      </c>
      <c r="H46" s="81">
        <f>'dati (2)'!I46/'quozienti (2)'!B46*1000</f>
        <v>21.445302608255254</v>
      </c>
      <c r="I46" s="81">
        <f>'dati (2)'!J46/'quozienti (2)'!B46*1000</f>
        <v>14.354899974677135</v>
      </c>
      <c r="J46" s="81">
        <f>'dati (2)'!K46/'quozienti (2)'!B46*1000</f>
        <v>2.3581919473284381</v>
      </c>
      <c r="K46" s="81">
        <f>'dati (2)'!L46/'quozienti (2)'!B46*1000</f>
        <v>16.713091922005571</v>
      </c>
      <c r="L46" s="81">
        <f>'dati (2)'!M46/'quozienti (2)'!B46*1000</f>
        <v>4.7322106862496831</v>
      </c>
      <c r="M46" s="81">
        <f>'dati (2)'!N46/'quozienti (2)'!B46*1000</f>
        <v>4.1466193973157761</v>
      </c>
    </row>
    <row r="47" spans="1:13" s="82" customFormat="1" ht="11.1" customHeight="1" x14ac:dyDescent="0.2">
      <c r="A47" s="33">
        <v>2000</v>
      </c>
      <c r="B47" s="83">
        <f>('dati (2)'!O47*2-'dati (2)'!N47)/2</f>
        <v>12678.8</v>
      </c>
      <c r="C47" s="81">
        <f>'dati (2)'!D47/'quozienti (2)'!B47*1000</f>
        <v>8.5339306558980361</v>
      </c>
      <c r="D47" s="81">
        <f>'dati (2)'!E47/'quozienti (2)'!B47*1000</f>
        <v>9.0229359245354459</v>
      </c>
      <c r="E47" s="81">
        <f>'dati (2)'!F47/'quozienti (2)'!B47*1000</f>
        <v>-0.48900526863741051</v>
      </c>
      <c r="F47" s="81">
        <f>'dati (2)'!G47/'quozienti (2)'!B47*1000</f>
        <v>19.623308199514153</v>
      </c>
      <c r="G47" s="81">
        <f>'dati (2)'!H47/'quozienti (2)'!B47*1000</f>
        <v>2.2715083446382942</v>
      </c>
      <c r="H47" s="81">
        <f>'dati (2)'!I47/'quozienti (2)'!B47*1000</f>
        <v>21.894816544152448</v>
      </c>
      <c r="I47" s="81">
        <f>'dati (2)'!J47/'quozienti (2)'!B47*1000</f>
        <v>14.654383695617883</v>
      </c>
      <c r="J47" s="81">
        <f>'dati (2)'!K47/'quozienti (2)'!B47*1000</f>
        <v>2.2399596176294287</v>
      </c>
      <c r="K47" s="81">
        <f>'dati (2)'!L47/'quozienti (2)'!B47*1000</f>
        <v>16.894343313247308</v>
      </c>
      <c r="L47" s="81">
        <f>'dati (2)'!M47/'quozienti (2)'!B47*1000</f>
        <v>5.0004732309051327</v>
      </c>
      <c r="M47" s="81">
        <f>'dati (2)'!N47/'quozienti (2)'!B47*1000</f>
        <v>4.511467962267723</v>
      </c>
    </row>
    <row r="48" spans="1:13" s="82" customFormat="1" ht="11.1" customHeight="1" x14ac:dyDescent="0.2">
      <c r="A48" s="33">
        <v>2001</v>
      </c>
      <c r="B48" s="83">
        <f>('dati (2)'!O48*2-'dati (2)'!N48)/2</f>
        <v>12721.199999999999</v>
      </c>
      <c r="C48" s="81">
        <f>'dati (2)'!D48/'quozienti (2)'!B48*1000</f>
        <v>8.521208691003995</v>
      </c>
      <c r="D48" s="81">
        <f>'dati (2)'!E48/'quozienti (2)'!B48*1000</f>
        <v>9.2758544791371875</v>
      </c>
      <c r="E48" s="81">
        <f>'dati (2)'!F48/'quozienti (2)'!B48*1000</f>
        <v>-0.75464578813319505</v>
      </c>
      <c r="F48" s="81">
        <f>'dati (2)'!G48/'quozienti (2)'!B48*1000</f>
        <v>19.573625129704748</v>
      </c>
      <c r="G48" s="81">
        <f>'dati (2)'!H48/'quozienti (2)'!B48*1000</f>
        <v>3.2386881740716289</v>
      </c>
      <c r="H48" s="81">
        <f>'dati (2)'!I48/'quozienti (2)'!B48*1000</f>
        <v>22.812313303776374</v>
      </c>
      <c r="I48" s="81">
        <f>'dati (2)'!J48/'quozienti (2)'!B48*1000</f>
        <v>15.863283338049872</v>
      </c>
      <c r="J48" s="81">
        <f>'dati (2)'!K48/'quozienti (2)'!B48*1000</f>
        <v>2.0123887683551867</v>
      </c>
      <c r="K48" s="81">
        <f>'dati (2)'!L48/'quozienti (2)'!B48*1000</f>
        <v>17.875672106405059</v>
      </c>
      <c r="L48" s="81">
        <f>'dati (2)'!M48/'quozienti (2)'!B48*1000</f>
        <v>4.9366411973713173</v>
      </c>
      <c r="M48" s="81">
        <f>'dati (2)'!N48/'quozienti (2)'!B48*1000</f>
        <v>4.1819954092381222</v>
      </c>
    </row>
    <row r="49" spans="1:13" s="82" customFormat="1" ht="11.1" customHeight="1" x14ac:dyDescent="0.2">
      <c r="A49" s="33">
        <v>2002</v>
      </c>
      <c r="B49" s="83">
        <f>('dati (2)'!O49*2-'dati (2)'!N49)/2</f>
        <v>12764.1</v>
      </c>
      <c r="C49" s="81">
        <f>'dati (2)'!D49/'quozienti (2)'!B49*1000</f>
        <v>8.5552447881166707</v>
      </c>
      <c r="D49" s="81">
        <f>'dati (2)'!E49/'quozienti (2)'!B49*1000</f>
        <v>8.7276031995988745</v>
      </c>
      <c r="E49" s="81">
        <f>'dati (2)'!F49/'quozienti (2)'!B49*1000</f>
        <v>-0.17235841148220399</v>
      </c>
      <c r="F49" s="81">
        <f>'dati (2)'!G49/'quozienti (2)'!B49*1000</f>
        <v>19.053438942032731</v>
      </c>
      <c r="G49" s="81">
        <f>'dati (2)'!H49/'quozienti (2)'!B49*1000</f>
        <v>3.6508645341230479</v>
      </c>
      <c r="H49" s="81">
        <f>'dati (2)'!I49/'quozienti (2)'!B49*1000</f>
        <v>22.704303476155779</v>
      </c>
      <c r="I49" s="81">
        <f>'dati (2)'!J49/'quozienti (2)'!B49*1000</f>
        <v>16.389718037307759</v>
      </c>
      <c r="J49" s="81">
        <f>'dati (2)'!K49/'quozienti (2)'!B49*1000</f>
        <v>1.5825635963366003</v>
      </c>
      <c r="K49" s="81">
        <f>'dati (2)'!L49/'quozienti (2)'!B49*1000</f>
        <v>17.972281633644361</v>
      </c>
      <c r="L49" s="81">
        <f>'dati (2)'!M49/'quozienti (2)'!B49*1000</f>
        <v>4.7320218425114184</v>
      </c>
      <c r="M49" s="81">
        <f>'dati (2)'!N49/'quozienti (2)'!B49*1000</f>
        <v>4.5596634310292155</v>
      </c>
    </row>
    <row r="50" spans="1:13" s="82" customFormat="1" ht="11.1" customHeight="1" x14ac:dyDescent="0.2">
      <c r="A50" s="33">
        <v>2003</v>
      </c>
      <c r="B50" s="83">
        <f>('dati (2)'!O50*2-'dati (2)'!N50)/2</f>
        <v>12806.4</v>
      </c>
      <c r="C50" s="81">
        <f>'dati (2)'!D50/'quozienti (2)'!B50*1000</f>
        <v>8.6675412293853089</v>
      </c>
      <c r="D50" s="81">
        <f>'dati (2)'!E50/'quozienti (2)'!B50*1000</f>
        <v>8.6987756121939039</v>
      </c>
      <c r="E50" s="81">
        <f>'dati (2)'!F50/'quozienti (2)'!B50*1000</f>
        <v>-3.1234382808595709E-2</v>
      </c>
      <c r="F50" s="81">
        <f>'dati (2)'!G50/'quozienti (2)'!B50*1000</f>
        <v>18.350199900049976</v>
      </c>
      <c r="G50" s="81">
        <f>'dati (2)'!H50/'quozienti (2)'!B50*1000</f>
        <v>4.0136181909045474</v>
      </c>
      <c r="H50" s="81">
        <f>'dati (2)'!I50/'quozienti (2)'!B50*1000</f>
        <v>22.363818090954521</v>
      </c>
      <c r="I50" s="81">
        <f>'dati (2)'!J50/'quozienti (2)'!B50*1000</f>
        <v>17.147676161919041</v>
      </c>
      <c r="J50" s="81">
        <f>'dati (2)'!K50/'quozienti (2)'!B50*1000</f>
        <v>1.1244377811094455</v>
      </c>
      <c r="K50" s="81">
        <f>'dati (2)'!L50/'quozienti (2)'!B50*1000</f>
        <v>18.272113943028486</v>
      </c>
      <c r="L50" s="81">
        <f>'dati (2)'!M50/'quozienti (2)'!B50*1000</f>
        <v>4.0917041479260368</v>
      </c>
      <c r="M50" s="81">
        <f>'dati (2)'!N50/'quozienti (2)'!B50*1000</f>
        <v>4.0604697651174417</v>
      </c>
    </row>
    <row r="51" spans="1:13" s="82" customFormat="1" ht="11.1" customHeight="1" x14ac:dyDescent="0.2">
      <c r="A51" s="33">
        <v>2004</v>
      </c>
      <c r="B51" s="83">
        <f>('dati (2)'!O51*2-'dati (2)'!N51)/2</f>
        <v>12866.300000000001</v>
      </c>
      <c r="C51" s="81">
        <f>'dati (2)'!D51/'quozienti (2)'!B51*1000</f>
        <v>8.5183774667153713</v>
      </c>
      <c r="D51" s="81">
        <f>'dati (2)'!E51/'quozienti (2)'!B51*1000</f>
        <v>8.6582778265701865</v>
      </c>
      <c r="E51" s="81">
        <f>'dati (2)'!F51/'quozienti (2)'!B51*1000</f>
        <v>-0.1399003598548145</v>
      </c>
      <c r="F51" s="81">
        <f>'dati (2)'!G51/'quozienti (2)'!B51*1000</f>
        <v>18.83991512711502</v>
      </c>
      <c r="G51" s="81">
        <f>'dati (2)'!H51/'quozienti (2)'!B51*1000</f>
        <v>4.4146335776408128</v>
      </c>
      <c r="H51" s="81">
        <f>'dati (2)'!I51/'quozienti (2)'!B51*1000</f>
        <v>23.254548704755834</v>
      </c>
      <c r="I51" s="81">
        <f>'dati (2)'!J51/'quozienti (2)'!B51*1000</f>
        <v>17.130021840000619</v>
      </c>
      <c r="J51" s="81">
        <f>'dati (2)'!K51/'quozienti (2)'!B51*1000</f>
        <v>0.7150462837023851</v>
      </c>
      <c r="K51" s="81">
        <f>'dati (2)'!L51/'quozienti (2)'!B51*1000</f>
        <v>17.845068123703005</v>
      </c>
      <c r="L51" s="81">
        <f>'dati (2)'!M51/'quozienti (2)'!B51*1000</f>
        <v>5.4094805810528266</v>
      </c>
      <c r="M51" s="81">
        <f>'dati (2)'!N51/'quozienti (2)'!B51*1000</f>
        <v>5.2695802211980123</v>
      </c>
    </row>
    <row r="52" spans="1:13" s="82" customFormat="1" ht="11.1" customHeight="1" x14ac:dyDescent="0.2">
      <c r="A52" s="33">
        <v>2005</v>
      </c>
      <c r="B52" s="83">
        <f>('dati (2)'!O52*2-'dati (2)'!N52)/2</f>
        <v>12928.9</v>
      </c>
      <c r="C52" s="81">
        <f>'dati (2)'!D52/'quozienti (2)'!B52*1000</f>
        <v>8.0904021223770002</v>
      </c>
      <c r="D52" s="81">
        <f>'dati (2)'!E52/'quozienti (2)'!B52*1000</f>
        <v>8.9412092289367227</v>
      </c>
      <c r="E52" s="81">
        <f>'dati (2)'!F52/'quozienti (2)'!B52*1000</f>
        <v>-0.8508071065597228</v>
      </c>
      <c r="F52" s="81">
        <f>'dati (2)'!G52/'quozienti (2)'!B52*1000</f>
        <v>18.563064143121224</v>
      </c>
      <c r="G52" s="81">
        <f>'dati (2)'!H52/'quozienti (2)'!B52*1000</f>
        <v>5.1048426393583375</v>
      </c>
      <c r="H52" s="81">
        <f>'dati (2)'!I52/'quozienti (2)'!B52*1000</f>
        <v>23.667906782479562</v>
      </c>
      <c r="I52" s="81">
        <f>'dati (2)'!J52/'quozienti (2)'!B52*1000</f>
        <v>17.696787816442235</v>
      </c>
      <c r="J52" s="81">
        <f>'dati (2)'!K52/'quozienti (2)'!B52*1000</f>
        <v>0.68064568524777835</v>
      </c>
      <c r="K52" s="81">
        <f>'dati (2)'!L52/'quozienti (2)'!B52*1000</f>
        <v>18.37743350169001</v>
      </c>
      <c r="L52" s="81">
        <f>'dati (2)'!M52/'quozienti (2)'!B52*1000</f>
        <v>5.2904732807895503</v>
      </c>
      <c r="M52" s="81">
        <f>'dati (2)'!N52/'quozienti (2)'!B52*1000</f>
        <v>4.439666174229826</v>
      </c>
    </row>
    <row r="53" spans="1:13" s="82" customFormat="1" ht="11.1" customHeight="1" x14ac:dyDescent="0.2">
      <c r="A53" s="33">
        <v>2006</v>
      </c>
      <c r="B53" s="83">
        <f>('dati (2)'!O53*2-'dati (2)'!N53)/2</f>
        <v>12979.400000000001</v>
      </c>
      <c r="C53" s="81">
        <f>'dati (2)'!D53/'quozienti (2)'!B53*1000</f>
        <v>7.7969705841564316</v>
      </c>
      <c r="D53" s="81">
        <f>'dati (2)'!E53/'quozienti (2)'!B53*1000</f>
        <v>8.6752854523321563</v>
      </c>
      <c r="E53" s="81">
        <f>'dati (2)'!F53/'quozienti (2)'!B53*1000</f>
        <v>-0.87831486817572446</v>
      </c>
      <c r="F53" s="81">
        <f>'dati (2)'!G53/'quozienti (2)'!B53*1000</f>
        <v>17.612524461839531</v>
      </c>
      <c r="G53" s="81">
        <f>'dati (2)'!H53/'quozienti (2)'!B53*1000</f>
        <v>5.0541627502041688</v>
      </c>
      <c r="H53" s="81">
        <f>'dati (2)'!I53/'quozienti (2)'!B53*1000</f>
        <v>22.666687212043698</v>
      </c>
      <c r="I53" s="81">
        <f>'dati (2)'!J53/'quozienti (2)'!B53*1000</f>
        <v>17.658751560164564</v>
      </c>
      <c r="J53" s="81">
        <f>'dati (2)'!K53/'quozienti (2)'!B53*1000</f>
        <v>0.77045163875063549</v>
      </c>
      <c r="K53" s="81">
        <f>'dati (2)'!L53/'quozienti (2)'!B53*1000</f>
        <v>18.429203198915204</v>
      </c>
      <c r="L53" s="81">
        <f>'dati (2)'!M53/'quozienti (2)'!B53*1000</f>
        <v>4.237484013128495</v>
      </c>
      <c r="M53" s="81">
        <f>'dati (2)'!N53/'quozienti (2)'!B53*1000</f>
        <v>3.3591691449527712</v>
      </c>
    </row>
    <row r="54" spans="1:13" x14ac:dyDescent="0.2">
      <c r="A54" s="84">
        <v>2007</v>
      </c>
      <c r="B54" s="83">
        <f>('dati (2)'!O54*2-'dati (2)'!N54)/2</f>
        <v>13017.3</v>
      </c>
      <c r="C54" s="81">
        <f>'dati (2)'!D54/'quozienti (2)'!B54*1000</f>
        <v>7.497714579828382</v>
      </c>
      <c r="D54" s="81">
        <f>'dati (2)'!E54/'quozienti (2)'!B54*1000</f>
        <v>9.1109523480291621</v>
      </c>
      <c r="E54" s="81">
        <f>'dati (2)'!F54/'quozienti (2)'!B54*1000</f>
        <v>-1.613237768200779</v>
      </c>
      <c r="F54" s="81">
        <f>'dati (2)'!G54/'quozienti (2)'!B54*1000</f>
        <v>17.699522942545691</v>
      </c>
      <c r="G54" s="81">
        <f>'dati (2)'!H54/'quozienti (2)'!B54*1000</f>
        <v>5.1777250274634534</v>
      </c>
      <c r="H54" s="81">
        <f>'dati (2)'!I54/'quozienti (2)'!B54*1000</f>
        <v>22.877247970009144</v>
      </c>
      <c r="I54" s="81">
        <f>'dati (2)'!J54/'quozienti (2)'!B54*1000</f>
        <v>17.960713819302008</v>
      </c>
      <c r="J54" s="81">
        <f>'dati (2)'!K54/'quozienti (2)'!B54*1000</f>
        <v>0.82966513793182928</v>
      </c>
      <c r="K54" s="81">
        <f>'dati (2)'!L54/'quozienti (2)'!B54*1000</f>
        <v>18.790378957233838</v>
      </c>
      <c r="L54" s="81">
        <f>'dati (2)'!M54/'quozienti (2)'!B54*1000</f>
        <v>4.0868690127753071</v>
      </c>
      <c r="M54" s="81">
        <f>'dati (2)'!N54/'quozienti (2)'!B54*1000</f>
        <v>2.4736312445745283</v>
      </c>
    </row>
    <row r="55" spans="1:13" x14ac:dyDescent="0.2">
      <c r="A55" s="33">
        <v>2008</v>
      </c>
      <c r="B55" s="83">
        <f>('dati (2)'!O55*2-'dati (2)'!N55)/2</f>
        <v>13060.4</v>
      </c>
      <c r="C55" s="81">
        <f>'dati (2)'!D55/'quozienti (2)'!B55*1000</f>
        <v>7.2738966647269612</v>
      </c>
      <c r="D55" s="81">
        <f>'dati (2)'!E55/'quozienti (2)'!B55*1000</f>
        <v>9.4330954641511742</v>
      </c>
      <c r="E55" s="81">
        <f>'dati (2)'!F55/'quozienti (2)'!B55*1000</f>
        <v>-2.1591987994242134</v>
      </c>
      <c r="F55" s="81">
        <f>'dati (2)'!G55/'quozienti (2)'!B55*1000</f>
        <v>18.835563994977182</v>
      </c>
      <c r="G55" s="81">
        <f>'dati (2)'!H55/'quozienti (2)'!B55*1000</f>
        <v>6.0181923983951489</v>
      </c>
      <c r="H55" s="81">
        <f>'dati (2)'!I55/'quozienti (2)'!B55*1000</f>
        <v>24.853756393372333</v>
      </c>
      <c r="I55" s="81">
        <f>'dati (2)'!J55/'quozienti (2)'!B55*1000</f>
        <v>17.702367461946032</v>
      </c>
      <c r="J55" s="81">
        <f>'dati (2)'!K55/'quozienti (2)'!B55*1000</f>
        <v>0.85755413310465212</v>
      </c>
      <c r="K55" s="81">
        <f>'dati (2)'!L55/'quozienti (2)'!B55*1000</f>
        <v>18.559921595050689</v>
      </c>
      <c r="L55" s="81">
        <f>'dati (2)'!M55/'quozienti (2)'!B55*1000</f>
        <v>6.2938347983216447</v>
      </c>
      <c r="M55" s="81">
        <f>'dati (2)'!N55/'quozienti (2)'!B55*1000</f>
        <v>4.1346359988974299</v>
      </c>
    </row>
    <row r="56" spans="1:13" x14ac:dyDescent="0.2">
      <c r="A56" s="33">
        <v>2009</v>
      </c>
      <c r="B56" s="83">
        <f>('dati (2)'!O56*2-'dati (2)'!N56)/2</f>
        <v>13105.6</v>
      </c>
      <c r="C56" s="81">
        <f>'dati (2)'!D56/'quozienti (2)'!B56*1000</f>
        <v>7.523501403979977</v>
      </c>
      <c r="D56" s="81">
        <f>'dati (2)'!E56/'quozienti (2)'!B56*1000</f>
        <v>9.4005615919912096</v>
      </c>
      <c r="E56" s="81">
        <f>'dati (2)'!F56/'quozienti (2)'!B56*1000</f>
        <v>-1.8770601880112319</v>
      </c>
      <c r="F56" s="81">
        <f>'dati (2)'!G56/'quozienti (2)'!B56*1000</f>
        <v>20.342449029422539</v>
      </c>
      <c r="G56" s="81">
        <f>'dati (2)'!H56/'quozienti (2)'!B56*1000</f>
        <v>6.0126968624099613</v>
      </c>
      <c r="H56" s="81">
        <f>'dati (2)'!I56/'quozienti (2)'!B56*1000</f>
        <v>26.355145891832496</v>
      </c>
      <c r="I56" s="81">
        <f>'dati (2)'!J56/'quozienti (2)'!B56*1000</f>
        <v>19.594677084605053</v>
      </c>
      <c r="J56" s="81">
        <f>'dati (2)'!K56/'quozienti (2)'!B56*1000</f>
        <v>0.91563911610303994</v>
      </c>
      <c r="K56" s="81">
        <f>'dati (2)'!L56/'quozienti (2)'!B56*1000</f>
        <v>20.510316200708093</v>
      </c>
      <c r="L56" s="81">
        <f>'dati (2)'!M56/'quozienti (2)'!B56*1000</f>
        <v>5.8448296911244046</v>
      </c>
      <c r="M56" s="81">
        <f>'dati (2)'!N56/'quozienti (2)'!B56*1000</f>
        <v>3.967769503113173</v>
      </c>
    </row>
    <row r="57" spans="1:13" x14ac:dyDescent="0.2">
      <c r="A57" s="84">
        <v>2010</v>
      </c>
      <c r="B57" s="83">
        <f>('dati (2)'!O57*2-'dati (2)'!N57)/2</f>
        <v>13152.2</v>
      </c>
      <c r="C57" s="81">
        <f>'dati (2)'!D57/'quozienti (2)'!B57*1000</f>
        <v>7.7401499368926867</v>
      </c>
      <c r="D57" s="81">
        <f>'dati (2)'!E57/'quozienti (2)'!B57*1000</f>
        <v>9.3368409847782114</v>
      </c>
      <c r="E57" s="81">
        <f>'dati (2)'!F57/'quozienti (2)'!B57*1000</f>
        <v>-1.5966910478855247</v>
      </c>
      <c r="F57" s="81">
        <f>'dati (2)'!G57/'quozienti (2)'!B57*1000</f>
        <v>21.471692948708199</v>
      </c>
      <c r="G57" s="81">
        <f>'dati (2)'!H57/'quozienti (2)'!B57*1000</f>
        <v>5.443956144219217</v>
      </c>
      <c r="H57" s="81">
        <f>'dati (2)'!I57/'quozienti (2)'!B57*1000</f>
        <v>26.915649092927421</v>
      </c>
      <c r="I57" s="81">
        <f>'dati (2)'!J57/'quozienti (2)'!B57*1000</f>
        <v>19.920621645047977</v>
      </c>
      <c r="J57" s="81">
        <f>'dati (2)'!K57/'quozienti (2)'!B57*1000</f>
        <v>1.0796672799987834</v>
      </c>
      <c r="K57" s="81">
        <f>'dati (2)'!L57/'quozienti (2)'!B57*1000</f>
        <v>21.000288925046757</v>
      </c>
      <c r="L57" s="81">
        <f>'dati (2)'!M57/'quozienti (2)'!B57*1000</f>
        <v>5.9153601678806575</v>
      </c>
      <c r="M57" s="81">
        <f>'dati (2)'!N57/'quozienti (2)'!B57*1000</f>
        <v>4.3186691199951337</v>
      </c>
    </row>
    <row r="58" spans="1:13" ht="12" customHeight="1" x14ac:dyDescent="0.2">
      <c r="A58" s="84">
        <v>2011</v>
      </c>
      <c r="B58" s="83">
        <f>('dati (2)'!O58*2-'dati (2)'!N58)/2</f>
        <v>13198.5</v>
      </c>
      <c r="C58" s="81">
        <f>'dati (2)'!D58/'quozienti (2)'!B58*1000</f>
        <v>7.7281509262416188</v>
      </c>
      <c r="D58" s="81">
        <f>'dati (2)'!E58/'quozienti (2)'!B58*1000</f>
        <v>9.4556199568132744</v>
      </c>
      <c r="E58" s="81">
        <f>'dati (2)'!F58/'quozienti (2)'!B58*1000</f>
        <v>-1.727469030571656</v>
      </c>
      <c r="F58" s="81">
        <f>'dati (2)'!G58/'quozienti (2)'!B58*1000</f>
        <v>21.51759669659431</v>
      </c>
      <c r="G58" s="81">
        <f>'dati (2)'!H58/'quozienti (2)'!B58*1000</f>
        <v>5.0763344319430237</v>
      </c>
      <c r="H58" s="81">
        <f>'dati (2)'!I58/'quozienti (2)'!B58*1000</f>
        <v>26.593931128537335</v>
      </c>
      <c r="I58" s="81">
        <f>'dati (2)'!J58/'quozienti (2)'!B58*1000</f>
        <v>19.956813274235707</v>
      </c>
      <c r="J58" s="81">
        <f>'dati (2)'!K58/'quozienti (2)'!B58*1000</f>
        <v>1.0152668863886047</v>
      </c>
      <c r="K58" s="81">
        <f>'dati (2)'!L58/'quozienti (2)'!B58*1000</f>
        <v>20.972080160624312</v>
      </c>
      <c r="L58" s="81">
        <f>'dati (2)'!M58/'quozienti (2)'!B58*1000</f>
        <v>5.6218509679130211</v>
      </c>
      <c r="M58" s="81">
        <f>'dati (2)'!N58/'quozienti (2)'!B58*1000</f>
        <v>3.8943819373413642</v>
      </c>
    </row>
  </sheetData>
  <mergeCells count="7">
    <mergeCell ref="A1:J1"/>
    <mergeCell ref="K1:M1"/>
    <mergeCell ref="A3:A5"/>
    <mergeCell ref="B3:B5"/>
    <mergeCell ref="C3:E4"/>
    <mergeCell ref="F3:L4"/>
    <mergeCell ref="M3:M5"/>
  </mergeCells>
  <printOptions horizontalCentered="1" verticalCentered="1"/>
  <pageMargins left="1.1023622047244095" right="0.78740157480314965" top="0.26" bottom="0.23622047244094491" header="0.23622047244094491" footer="0.19685039370078741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O1"/>
  <sheetViews>
    <sheetView zoomScaleNormal="100" workbookViewId="0">
      <selection activeCell="A3" sqref="A3"/>
    </sheetView>
  </sheetViews>
  <sheetFormatPr defaultRowHeight="12.75" x14ac:dyDescent="0.2"/>
  <cols>
    <col min="1" max="10" width="8.7109375" customWidth="1"/>
  </cols>
  <sheetData>
    <row r="1" spans="1:15" s="1" customFormat="1" ht="26.1" customHeight="1" x14ac:dyDescent="0.2">
      <c r="A1" s="98" t="s">
        <v>32</v>
      </c>
      <c r="B1" s="98"/>
      <c r="C1" s="98"/>
      <c r="D1" s="98"/>
      <c r="E1" s="98"/>
      <c r="F1" s="98"/>
      <c r="G1" s="98"/>
      <c r="H1" s="99" t="str">
        <f>+'quozienti (2)'!K1</f>
        <v>Capo d'Orlando</v>
      </c>
      <c r="I1" s="100"/>
      <c r="J1" s="100"/>
      <c r="M1"/>
      <c r="N1"/>
      <c r="O1" s="88"/>
    </row>
  </sheetData>
  <mergeCells count="2">
    <mergeCell ref="A1:G1"/>
    <mergeCell ref="H1:J1"/>
  </mergeCells>
  <printOptions horizontalCentered="1" verticalCentered="1"/>
  <pageMargins left="0.47244094488188981" right="0.47244094488188981" top="1.2204724409448819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dati</vt:lpstr>
      <vt:lpstr>quozienti</vt:lpstr>
      <vt:lpstr>grafici</vt:lpstr>
      <vt:lpstr>dati (2)</vt:lpstr>
      <vt:lpstr>quozienti (2)</vt:lpstr>
      <vt:lpstr>grafici (2)</vt:lpstr>
      <vt:lpstr>dati!Area_stampa</vt:lpstr>
      <vt:lpstr>'dati (2)'!Area_stampa</vt:lpstr>
      <vt:lpstr>'grafici (2)'!Area_stampa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Li Vecchi</dc:creator>
  <cp:lastModifiedBy>Santo Li Vecchi</cp:lastModifiedBy>
  <dcterms:created xsi:type="dcterms:W3CDTF">2014-12-16T07:57:24Z</dcterms:created>
  <dcterms:modified xsi:type="dcterms:W3CDTF">2014-12-16T07:57:47Z</dcterms:modified>
</cp:coreProperties>
</file>